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86" activeTab="0"/>
  </bookViews>
  <sheets>
    <sheet name="Preisblatt GAS-NE_010121" sheetId="1" r:id="rId1"/>
  </sheets>
  <externalReferences>
    <externalReference r:id="rId4"/>
    <externalReference r:id="rId5"/>
    <externalReference r:id="rId6"/>
    <externalReference r:id="rId7"/>
  </externalReferences>
  <definedNames>
    <definedName name="Arbeitsanteil" localSheetId="0">'[4]Prämissen'!$B$9</definedName>
    <definedName name="Arbeitsanteil">'[3]Prämissen'!$B$9</definedName>
    <definedName name="Arbeitsanteil_OT">#REF!</definedName>
    <definedName name="Arbeitsanteil_OV">#REF!</definedName>
    <definedName name="_xlnm.Print_Area" localSheetId="0">'Preisblatt GAS-NE_010121'!$A$1:$K$122</definedName>
    <definedName name="_xlnm.Print_Titles" localSheetId="0">'Preisblatt GAS-NE_010121'!$1:$5</definedName>
    <definedName name="Kosten_OT" localSheetId="0">'[4]Prämissen'!$B$11</definedName>
    <definedName name="Kosten_OT">'[3]Prämissen'!$B$11</definedName>
    <definedName name="Kosten_OV" localSheetId="0">'[4]Prämissen'!$B$12</definedName>
    <definedName name="Kosten_OV">'[3]Prämissen'!$B$12</definedName>
    <definedName name="Leistungsanteil" localSheetId="0">'[4]Prämissen'!$B$10</definedName>
    <definedName name="Leistungsanteil">'[3]Prämissen'!$B$10</definedName>
    <definedName name="Leistungsanteil_OT">#REF!</definedName>
    <definedName name="Leistungsanteil_OV">#REF!</definedName>
    <definedName name="MWh_Gesamt" localSheetId="0">'[4]Datenbasis Arbeit'!$B$2</definedName>
    <definedName name="MWh_Gesamt">'[3]Datenbasis Arbeit'!$B$2</definedName>
    <definedName name="OV_Anteil" localSheetId="0">'[1]Datenbasis Arbeit'!#REF!</definedName>
    <definedName name="OV_Anteil">'[1]Datenbasis Arbeit'!#REF!</definedName>
    <definedName name="VUNR" localSheetId="0">'[1]Prämissen'!#REF!</definedName>
    <definedName name="VUNR">'[1]Prämissen'!#REF!</definedName>
  </definedNames>
  <calcPr fullCalcOnLoad="1"/>
</workbook>
</file>

<file path=xl/sharedStrings.xml><?xml version="1.0" encoding="utf-8"?>
<sst xmlns="http://schemas.openxmlformats.org/spreadsheetml/2006/main" count="109" uniqueCount="85">
  <si>
    <t>Arbeitspreis</t>
  </si>
  <si>
    <t>€/kW</t>
  </si>
  <si>
    <t>€/a</t>
  </si>
  <si>
    <t>Ct/kWh</t>
  </si>
  <si>
    <t xml:space="preserve">      Jahresverbrauch</t>
  </si>
  <si>
    <t>Grundpreis</t>
  </si>
  <si>
    <t>kWh/a</t>
  </si>
  <si>
    <t>Untergrenze</t>
  </si>
  <si>
    <t>Obergrenze</t>
  </si>
  <si>
    <t>Leistungspreis</t>
  </si>
  <si>
    <t>G 2 - G 10</t>
  </si>
  <si>
    <t/>
  </si>
  <si>
    <t>G 16 - G 25</t>
  </si>
  <si>
    <t>G 40 - G 100</t>
  </si>
  <si>
    <t>NE = GPi + M * Api / 100</t>
  </si>
  <si>
    <t>i: Preisstufe        GPi: Grundpreis [€/a]         M: jährliche Transportmenge [kWh/a]        APi: Arbeitspreis [Ct/kWh]</t>
  </si>
  <si>
    <t>AE = GPAi + M * Api / 100</t>
  </si>
  <si>
    <t>LE = GPLi + P * LPi</t>
  </si>
  <si>
    <t>P: max. stündliche Transportleistung [kWh/ h/a]         LPi: Leistungspreis [€/kW]</t>
  </si>
  <si>
    <t>G 160 - Drehkolbenzähler</t>
  </si>
  <si>
    <t>G 160 - Turbinenradzähler</t>
  </si>
  <si>
    <t>G 250 - Drehkolbenzähler</t>
  </si>
  <si>
    <t>Mengen-
umwerter</t>
  </si>
  <si>
    <t>Messstellenbetrieb</t>
  </si>
  <si>
    <t>2. Entgelte für Messstellenbetrieb, Messstellendienstleistung und Abrechnung</t>
  </si>
  <si>
    <t>3. Konzessionsabgabe</t>
  </si>
  <si>
    <t>Zähler</t>
  </si>
  <si>
    <t>4. Umsatzsteuer</t>
  </si>
  <si>
    <t xml:space="preserve">1.    Entgelte für Netznutzung        </t>
  </si>
  <si>
    <t>Gesamt - Nettopreise</t>
  </si>
  <si>
    <t>der Stadtwerke Lindau (B) GmbH &amp; Co. KG</t>
  </si>
  <si>
    <t>Die Stadtwerke Lindau (B) GmbH &amp; Co. KG gewährt Gemeinden den nach § 3 Abs. 1 Konzessionsabgabenverordnung zulässigen 10 %igen Kommunalrabatt.</t>
  </si>
  <si>
    <t>Alle aufgeführten Preise sind Nettopreise und verstehen sich zuzüglich der Umsatzsteuer in der jeweils gesetzlichen Höhe.</t>
  </si>
  <si>
    <t>G 650 - G 1600</t>
  </si>
  <si>
    <t>Die Entgelte beinhalten die gewälzten vorgelagerten Netzkosten, die die Stadtwerke Lindau (B) GmbH &amp; Co. KG an den vorgelagerten Netzbetreiber entrichtet.</t>
  </si>
  <si>
    <t>5. Sonstige</t>
  </si>
  <si>
    <t xml:space="preserve">Preisblatt   </t>
  </si>
  <si>
    <t>für die Nutzung des Gasverteilungsnetzes</t>
  </si>
  <si>
    <r>
      <t xml:space="preserve">Das </t>
    </r>
    <r>
      <rPr>
        <b/>
        <sz val="12"/>
        <rFont val="Calibri"/>
        <family val="2"/>
      </rPr>
      <t>Netzentgelt</t>
    </r>
    <r>
      <rPr>
        <sz val="12"/>
        <rFont val="Calibri"/>
        <family val="2"/>
      </rPr>
      <t xml:space="preserve"> NE [€/a] wird gemäß folgender Formel berechnet:</t>
    </r>
  </si>
  <si>
    <r>
      <t xml:space="preserve">1.1. </t>
    </r>
    <r>
      <rPr>
        <sz val="12"/>
        <color indexed="12"/>
        <rFont val="Calibri"/>
        <family val="2"/>
      </rPr>
      <t>Entgelte für Netznutzung - INTERN - Kommunalrabatt</t>
    </r>
    <r>
      <rPr>
        <b/>
        <sz val="12"/>
        <color indexed="12"/>
        <rFont val="Calibri"/>
        <family val="2"/>
      </rPr>
      <t xml:space="preserve">
       mit einem Jahresverbrauch ohne Leistungsmessung bis 1,5 Mio. kWh</t>
    </r>
  </si>
  <si>
    <r>
      <t xml:space="preserve">Das </t>
    </r>
    <r>
      <rPr>
        <b/>
        <sz val="13"/>
        <rFont val="Calibri"/>
        <family val="2"/>
      </rPr>
      <t>Arbeitsentgelt</t>
    </r>
    <r>
      <rPr>
        <sz val="13"/>
        <rFont val="Calibri"/>
        <family val="2"/>
      </rPr>
      <t xml:space="preserve"> AE [€/a] wird gemäß folgender Formel berechnet:</t>
    </r>
  </si>
  <si>
    <r>
      <t xml:space="preserve">Das </t>
    </r>
    <r>
      <rPr>
        <b/>
        <sz val="13"/>
        <rFont val="Calibri"/>
        <family val="2"/>
      </rPr>
      <t>Leistungsentgelt</t>
    </r>
    <r>
      <rPr>
        <sz val="13"/>
        <rFont val="Calibri"/>
        <family val="2"/>
      </rPr>
      <t xml:space="preserve"> LE [€/a] wird gemäß folgender Formel berechnet:</t>
    </r>
  </si>
  <si>
    <r>
      <t xml:space="preserve">1.1. </t>
    </r>
    <r>
      <rPr>
        <sz val="16"/>
        <color indexed="9"/>
        <rFont val="Calibri"/>
        <family val="2"/>
      </rPr>
      <t>Entgelte für Netznutzung</t>
    </r>
    <r>
      <rPr>
        <b/>
        <sz val="16"/>
        <color indexed="9"/>
        <rFont val="Calibri"/>
        <family val="2"/>
      </rPr>
      <t xml:space="preserve">
       mit einem Jahresverbrauch ohne Leistungsmessung bis 1,5 Mio. kWh</t>
    </r>
  </si>
  <si>
    <t>Alle Angaben dienen nur allgemeinen Information. Anpassung und Irrtümer bleiben vorbehalten.</t>
  </si>
  <si>
    <r>
      <t>1.2.</t>
    </r>
    <r>
      <rPr>
        <sz val="16"/>
        <color indexed="9"/>
        <rFont val="Calibri"/>
        <family val="2"/>
      </rPr>
      <t xml:space="preserve"> Entgelte für Netznutzung</t>
    </r>
    <r>
      <rPr>
        <b/>
        <sz val="16"/>
        <color indexed="9"/>
        <rFont val="Calibri"/>
        <family val="2"/>
      </rPr>
      <t xml:space="preserve">
       mit registrierender Leistungsmessung</t>
    </r>
  </si>
  <si>
    <r>
      <t xml:space="preserve">Das </t>
    </r>
    <r>
      <rPr>
        <b/>
        <sz val="13"/>
        <rFont val="Calibri"/>
        <family val="2"/>
      </rPr>
      <t>Netzentgelt</t>
    </r>
    <r>
      <rPr>
        <sz val="13"/>
        <rFont val="Calibri"/>
        <family val="2"/>
      </rPr>
      <t xml:space="preserve"> NE [€/a] wird gemäß folgender Formel berechnet:</t>
    </r>
  </si>
  <si>
    <t xml:space="preserve">i: Preisstufe
M: jährliche Transportmenge [kWh/a] </t>
  </si>
  <si>
    <t>GPAi: Grundpreis für Arbeit [€/a]
APi: Arbeitspreis [Ct/kWh]</t>
  </si>
  <si>
    <t>i: Preisstufe abhängig von Tranportleistung P               GPLi: Grundpreis für Leistung [€/a]</t>
  </si>
  <si>
    <t>i: Preisstufe
 M: jährliche Transportmenge [kWh/a]</t>
  </si>
  <si>
    <t>GPi: Grundpreis [€/a]
APi: Arbeitspreis [Ct/kWh]</t>
  </si>
  <si>
    <t>Jahresleistung</t>
  </si>
  <si>
    <t>kWh/h/a</t>
  </si>
  <si>
    <t>Messdienstleistung</t>
  </si>
  <si>
    <t>SLP
Standard-
lastprofile</t>
  </si>
  <si>
    <t>G 100 - Drehkolbenzähler</t>
  </si>
  <si>
    <r>
      <t>Zusatzkosten-Fernauslesung</t>
    </r>
  </si>
  <si>
    <r>
      <t xml:space="preserve">RLM
registrierende
Leistungsmessung
</t>
    </r>
    <r>
      <rPr>
        <b/>
        <sz val="13"/>
        <rFont val="Calibri"/>
        <family val="2"/>
      </rPr>
      <t>täglich</t>
    </r>
  </si>
  <si>
    <r>
      <t xml:space="preserve">RLM
registrierende
Leistungsmessung
</t>
    </r>
    <r>
      <rPr>
        <b/>
        <sz val="13"/>
        <rFont val="Calibri"/>
        <family val="2"/>
      </rPr>
      <t>stündlich</t>
    </r>
  </si>
  <si>
    <t>EUR / a*</t>
  </si>
  <si>
    <t xml:space="preserve">EUR / a* </t>
  </si>
  <si>
    <r>
      <t xml:space="preserve">EUR / a* /
pro </t>
    </r>
    <r>
      <rPr>
        <b/>
        <sz val="13"/>
        <rFont val="Calibri"/>
        <family val="2"/>
      </rPr>
      <t>Zähler</t>
    </r>
  </si>
  <si>
    <r>
      <t xml:space="preserve">EUR / a* /
pro </t>
    </r>
    <r>
      <rPr>
        <b/>
        <sz val="13"/>
        <rFont val="Calibri"/>
        <family val="2"/>
      </rPr>
      <t>Geräte</t>
    </r>
  </si>
  <si>
    <t>*) Entgelt pro Jahr (365 Tage)</t>
  </si>
  <si>
    <t xml:space="preserve">Für konzessionsabgabepflichtige Energiemengen erhöhen sich die arbeitsabhängigen Entgelte (1.1. und 1.2.) um die Konzessionsabgabe an die Gemeinde. Die Höhe der Konzessionsabgabe richtet sich nach der geltenden Konzessionsabgabenverordnung und den mit der jeweiligen Gemeinde vereinbarten Abgabesätzen. </t>
  </si>
  <si>
    <t>EUR / a**</t>
  </si>
  <si>
    <t>**)  Entgelt wird pro Vorgang  (monatlich | vierteljährlich | halbjährlich | jährlich)  erhoben und in der Folge anteilig pro Jahr (365 Tage) berechnet.</t>
  </si>
  <si>
    <t>Die Stadtwerke Lindau (B) GmbH &amp; Co. KG weist darauf hin, dass sich die Gültigkeit verbindlicher Netzentgelte nur gemäß der Pdf-Datei sichergestellt werden kann.</t>
  </si>
  <si>
    <t>Belieferung von</t>
  </si>
  <si>
    <t>Konzessionsgebiet</t>
  </si>
  <si>
    <t>Konzessionsabgabe</t>
  </si>
  <si>
    <t>Tarif-/Kleinkunden</t>
  </si>
  <si>
    <t>Stadt Lindau (B)</t>
  </si>
  <si>
    <t>weitere Lieferungen | Sondervertragskunden</t>
  </si>
  <si>
    <t>Alle Konzessionsgebiete</t>
  </si>
  <si>
    <t>Gemeinde Bodolz
Gemeinde Nonnenhorn
Gemeinde Wasserburg
Gemeinde Weißensberg</t>
  </si>
  <si>
    <t>0,27 ct/kWh</t>
  </si>
  <si>
    <t>0,22 ct/kWh</t>
  </si>
  <si>
    <t>0,03 ct/KWh</t>
  </si>
  <si>
    <t>Sonstige Dienstleistungen siehe auch - Preisblatt für sontige Dienstleistungen</t>
  </si>
  <si>
    <r>
      <rPr>
        <sz val="12.5"/>
        <rFont val="Calibri"/>
        <family val="2"/>
      </rPr>
      <t xml:space="preserve">Die Entgelte für </t>
    </r>
    <r>
      <rPr>
        <u val="single"/>
        <sz val="12.5"/>
        <rFont val="Calibri"/>
        <family val="2"/>
      </rPr>
      <t>Messstellenbetrieb</t>
    </r>
    <r>
      <rPr>
        <sz val="12.5"/>
        <rFont val="Calibri"/>
        <family val="2"/>
      </rPr>
      <t xml:space="preserve"> beinhalten den Einbau, den Betrieb und die Wartung der Messeinrichtungen der Stadtwerke Lindau (B) GmbH &amp;  Co. KG.</t>
    </r>
  </si>
  <si>
    <r>
      <t xml:space="preserve">Die Entgelte für </t>
    </r>
    <r>
      <rPr>
        <u val="single"/>
        <sz val="12.5"/>
        <rFont val="Calibri"/>
        <family val="2"/>
      </rPr>
      <t>Messdienstleistung</t>
    </r>
    <r>
      <rPr>
        <sz val="12.5"/>
        <rFont val="Calibri"/>
        <family val="2"/>
      </rPr>
      <t xml:space="preserve"> beinhalten die Messung im engeren Sinne die Ablesung, Erfassung der Zählerwerte, die Datenbereitstellung und Übermittlung.</t>
    </r>
  </si>
  <si>
    <r>
      <rPr>
        <sz val="13"/>
        <rFont val="Calibri"/>
        <family val="2"/>
      </rPr>
      <t xml:space="preserve">G 400 - </t>
    </r>
    <r>
      <rPr>
        <sz val="12"/>
        <rFont val="Calibri"/>
        <family val="2"/>
      </rPr>
      <t>Turbinenradzähler/Drehkolbenzähler</t>
    </r>
  </si>
  <si>
    <r>
      <t xml:space="preserve">Preisstand:  </t>
    </r>
    <r>
      <rPr>
        <b/>
        <sz val="18"/>
        <rFont val="Calibri"/>
        <family val="2"/>
      </rPr>
      <t>01.01.2021 bis 31.12.2021</t>
    </r>
  </si>
  <si>
    <r>
      <t xml:space="preserve">Stand: </t>
    </r>
    <r>
      <rPr>
        <b/>
        <sz val="10"/>
        <rFont val="Calibri"/>
        <family val="2"/>
      </rPr>
      <t>18. Dezember 2020</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</si>
</sst>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 _€_-;\-* #,##0.0\ _€_-;_-* &quot;-&quot;??\ _€_-;_-@_-"/>
    <numFmt numFmtId="167" formatCode="_-* #,##0\ _€_-;\-* #,##0\ _€_-;_-* &quot;-&quot;??\ _€_-;_-@_-"/>
    <numFmt numFmtId="168" formatCode="#,##0.000"/>
    <numFmt numFmtId="169" formatCode="#,##0.0000"/>
    <numFmt numFmtId="170" formatCode="#,##0.00\ &quot;€&quot;\ \ "/>
    <numFmt numFmtId="171" formatCode="#,##0.00\ _€"/>
    <numFmt numFmtId="172" formatCode="0.0000%"/>
    <numFmt numFmtId="173" formatCode="_-* #,##0.0000\ _€_-;\-* #,##0.0000\ _€_-;_-* &quot;-&quot;????\ _€_-;_-@_-"/>
    <numFmt numFmtId="174" formatCode="#,##0.00\ &quot;€/a&quot;\ "/>
    <numFmt numFmtId="175" formatCode="#,##0.00\ &quot;€/kWa&quot;\ \ \ "/>
    <numFmt numFmtId="176" formatCode="#,##0.00\ &quot;€/a&quot;\ \ \ "/>
    <numFmt numFmtId="177" formatCode="#,##0.0000\ &quot;ct/kWh&quot;\ \ \ "/>
    <numFmt numFmtId="178" formatCode="#,##0.00\ &quot;ct/kWh&quot;"/>
    <numFmt numFmtId="179" formatCode="#,##0.00\ &quot;€/kWa&quot;\ "/>
    <numFmt numFmtId="180" formatCode="#,##0.0000\ &quot;€/kWa&quot;\ \ \ "/>
    <numFmt numFmtId="181" formatCode="#,##0.00\ &quot;ct/kvarh&quot;\ \ "/>
    <numFmt numFmtId="182" formatCode="&quot;Ja&quot;;&quot;Ja&quot;;&quot;Nein&quot;"/>
    <numFmt numFmtId="183" formatCode="&quot;Wahr&quot;;&quot;Wahr&quot;;&quot;Falsch&quot;"/>
    <numFmt numFmtId="184" formatCode="&quot;Ein&quot;;&quot;Ein&quot;;&quot;Aus&quot;"/>
    <numFmt numFmtId="185" formatCode="[$€-2]\ #,##0.00_);[Red]\([$€-2]\ #,##0.00\)"/>
    <numFmt numFmtId="186" formatCode="0.0000"/>
    <numFmt numFmtId="187" formatCode="#,##0.00\ &quot;€&quot;"/>
    <numFmt numFmtId="188" formatCode="#,##0.000\ &quot;ct/kWh&quot;\ \ \ "/>
    <numFmt numFmtId="189" formatCode="#,##0.000\ &quot;€/kWa&quot;\ \ \ "/>
    <numFmt numFmtId="190" formatCode="0.0"/>
    <numFmt numFmtId="191" formatCode="#,##0.0"/>
    <numFmt numFmtId="192" formatCode="0.0000\ &quot;ct/kWh&quot;"/>
    <numFmt numFmtId="193" formatCode="0.000"/>
    <numFmt numFmtId="194" formatCode="0.0000\ &quot;€/kW&quot;"/>
    <numFmt numFmtId="195" formatCode="_-* #,##0\ &quot;kWh&quot;"/>
    <numFmt numFmtId="196" formatCode="#,##0\ &quot;kWh/h&quot;"/>
    <numFmt numFmtId="197" formatCode="_-* #,##0.00\ &quot;DM&quot;_-;\-* #,##0.00\ &quot;DM&quot;_-;_-* &quot;-&quot;??\ &quot;DM&quot;_-;_-@_-"/>
    <numFmt numFmtId="198" formatCode="#,##0\ [$€-1]"/>
    <numFmt numFmtId="199" formatCode="0.00\ &quot;€/a&quot;"/>
    <numFmt numFmtId="200" formatCode="#,##0.00;[Red]#,##0.00"/>
    <numFmt numFmtId="201" formatCode="_([$€]* #,##0.00_);_([$€]* \(#,##0.00\);_([$€]* &quot;-&quot;??_);_(@_)"/>
    <numFmt numFmtId="202" formatCode="#,##0\ &quot;€&quot;"/>
    <numFmt numFmtId="203" formatCode="#,##0.00\ [$€-1]"/>
    <numFmt numFmtId="204" formatCode="_-* #,##0.00\ [$€-407]_-;\-* #,##0.00\ [$€-407]_-;_-* &quot;-&quot;??\ [$€-407]_-;_-@_-"/>
    <numFmt numFmtId="205" formatCode="#,##0.00000"/>
    <numFmt numFmtId="206" formatCode="0.0%"/>
    <numFmt numFmtId="207" formatCode="_-* #,##0.0000\ _D_M_-;\-* #,##0.0000\ _D_M_-;_-* &quot;-&quot;??\ _D_M_-;_-@_-"/>
    <numFmt numFmtId="208" formatCode="_-* #,##0\ _D_M_-;\-* #,##0\ _D_M_-;_-* &quot;-&quot;??\ _D_M_-;_-@_-"/>
    <numFmt numFmtId="209" formatCode="_-* #,##0\ &quot;€&quot;_-;\-* #,##0\ &quot;€&quot;_-;_-* &quot;-&quot;??\ &quot;€&quot;_-;_-@_-"/>
    <numFmt numFmtId="210" formatCode="#,##0.00\ &quot;€/Kunde&quot;"/>
    <numFmt numFmtId="211" formatCode="0.000\ &quot;ct/kWh&quot;"/>
    <numFmt numFmtId="212" formatCode="0.00\ &quot;€/kW&quot;"/>
  </numFmts>
  <fonts count="80">
    <font>
      <sz val="10"/>
      <name val="Arial"/>
      <family val="0"/>
    </font>
    <font>
      <u val="single"/>
      <sz val="10"/>
      <color indexed="12"/>
      <name val="Arial"/>
      <family val="2"/>
    </font>
    <font>
      <u val="single"/>
      <sz val="10"/>
      <color indexed="36"/>
      <name val="Arial"/>
      <family val="2"/>
    </font>
    <font>
      <sz val="11"/>
      <name val="Frutiger 45 Light"/>
      <family val="0"/>
    </font>
    <font>
      <sz val="8"/>
      <name val="Frutiger 45 Light"/>
      <family val="2"/>
    </font>
    <font>
      <b/>
      <sz val="13"/>
      <name val="Calibri"/>
      <family val="2"/>
    </font>
    <font>
      <sz val="12"/>
      <name val="Calibri"/>
      <family val="2"/>
    </font>
    <font>
      <sz val="10"/>
      <name val="Calibri"/>
      <family val="2"/>
    </font>
    <font>
      <sz val="14"/>
      <name val="Calibri"/>
      <family val="2"/>
    </font>
    <font>
      <sz val="13"/>
      <name val="Calibri"/>
      <family val="2"/>
    </font>
    <font>
      <b/>
      <sz val="12"/>
      <name val="Calibri"/>
      <family val="2"/>
    </font>
    <font>
      <sz val="10"/>
      <color indexed="10"/>
      <name val="Calibri"/>
      <family val="2"/>
    </font>
    <font>
      <b/>
      <sz val="10"/>
      <name val="Calibri"/>
      <family val="2"/>
    </font>
    <font>
      <sz val="12"/>
      <color indexed="12"/>
      <name val="Calibri"/>
      <family val="2"/>
    </font>
    <font>
      <b/>
      <sz val="12"/>
      <color indexed="12"/>
      <name val="Calibri"/>
      <family val="2"/>
    </font>
    <font>
      <sz val="12"/>
      <color indexed="10"/>
      <name val="Calibri"/>
      <family val="2"/>
    </font>
    <font>
      <sz val="16"/>
      <color indexed="9"/>
      <name val="Calibri"/>
      <family val="2"/>
    </font>
    <font>
      <sz val="16"/>
      <name val="Calibri"/>
      <family val="2"/>
    </font>
    <font>
      <b/>
      <sz val="16"/>
      <color indexed="9"/>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9"/>
      <name val="Arial"/>
      <family val="2"/>
    </font>
    <font>
      <sz val="10"/>
      <color indexed="10"/>
      <name val="Arial"/>
      <family val="2"/>
    </font>
    <font>
      <b/>
      <sz val="40"/>
      <name val="Calibri"/>
      <family val="2"/>
    </font>
    <font>
      <b/>
      <sz val="22"/>
      <name val="Calibri"/>
      <family val="2"/>
    </font>
    <font>
      <sz val="18"/>
      <name val="Calibri"/>
      <family val="2"/>
    </font>
    <font>
      <sz val="12.5"/>
      <name val="Calibri"/>
      <family val="2"/>
    </font>
    <font>
      <u val="single"/>
      <sz val="12.5"/>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3"/>
      <color indexed="12"/>
      <name val="Calibri"/>
      <family val="2"/>
    </font>
    <font>
      <sz val="40"/>
      <color indexed="10"/>
      <name val="Calibri"/>
      <family val="2"/>
    </font>
    <font>
      <sz val="13"/>
      <color indexed="12"/>
      <name val="Calibri"/>
      <family val="2"/>
    </font>
    <font>
      <b/>
      <sz val="12"/>
      <color indexed="10"/>
      <name val="Calibri"/>
      <family val="2"/>
    </font>
    <font>
      <b/>
      <sz val="36"/>
      <color indexed="9"/>
      <name val="Calibri"/>
      <family val="2"/>
    </font>
    <font>
      <b/>
      <sz val="20"/>
      <color indexed="9"/>
      <name val="Calibri"/>
      <family val="2"/>
    </font>
    <font>
      <b/>
      <sz val="1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00FF"/>
      <name val="Calibri"/>
      <family val="2"/>
    </font>
    <font>
      <b/>
      <sz val="13"/>
      <color rgb="FF0000FF"/>
      <name val="Calibri"/>
      <family val="2"/>
    </font>
    <font>
      <sz val="40"/>
      <color rgb="FFFF0000"/>
      <name val="Calibri"/>
      <family val="2"/>
    </font>
    <font>
      <sz val="13"/>
      <color rgb="FF0000FF"/>
      <name val="Calibri"/>
      <family val="2"/>
    </font>
    <font>
      <b/>
      <sz val="12"/>
      <color rgb="FFFF0000"/>
      <name val="Calibri"/>
      <family val="2"/>
    </font>
    <font>
      <b/>
      <sz val="36"/>
      <color theme="0"/>
      <name val="Calibri"/>
      <family val="2"/>
    </font>
    <font>
      <b/>
      <sz val="20"/>
      <color theme="0"/>
      <name val="Calibri"/>
      <family val="2"/>
    </font>
    <font>
      <sz val="16"/>
      <color theme="0"/>
      <name val="Calibri"/>
      <family val="2"/>
    </font>
    <font>
      <b/>
      <sz val="16"/>
      <color theme="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indexed="13"/>
        <bgColor indexed="64"/>
      </patternFill>
    </fill>
    <fill>
      <patternFill patternType="solid">
        <fgColor rgb="FFCC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009AB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top style="hair"/>
      <bottom style="hair"/>
    </border>
    <border>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2" fillId="0" borderId="0" applyNumberFormat="0" applyFill="0" applyBorder="0" applyAlignment="0" applyProtection="0"/>
    <xf numFmtId="164"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0" fontId="61" fillId="28"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4" fontId="19" fillId="31" borderId="5" applyNumberFormat="0" applyProtection="0">
      <alignment vertical="center"/>
    </xf>
    <xf numFmtId="4" fontId="20" fillId="31" borderId="5" applyNumberFormat="0" applyProtection="0">
      <alignment vertical="center"/>
    </xf>
    <xf numFmtId="4" fontId="19" fillId="31" borderId="5" applyNumberFormat="0" applyProtection="0">
      <alignment horizontal="left" vertical="center" indent="1"/>
    </xf>
    <xf numFmtId="4" fontId="19" fillId="31" borderId="5" applyNumberFormat="0" applyProtection="0">
      <alignment horizontal="left" vertical="center" indent="1"/>
    </xf>
    <xf numFmtId="0" fontId="0" fillId="32" borderId="5" applyNumberFormat="0" applyProtection="0">
      <alignment horizontal="left" vertical="center" wrapText="1"/>
    </xf>
    <xf numFmtId="4" fontId="19" fillId="33" borderId="5" applyNumberFormat="0" applyProtection="0">
      <alignment horizontal="right" vertical="center"/>
    </xf>
    <xf numFmtId="4" fontId="19" fillId="34" borderId="5" applyNumberFormat="0" applyProtection="0">
      <alignment horizontal="right" vertical="center"/>
    </xf>
    <xf numFmtId="4" fontId="19" fillId="35" borderId="5" applyNumberFormat="0" applyProtection="0">
      <alignment horizontal="right" vertical="center"/>
    </xf>
    <xf numFmtId="4" fontId="19" fillId="36" borderId="5" applyNumberFormat="0" applyProtection="0">
      <alignment horizontal="right" vertical="center"/>
    </xf>
    <xf numFmtId="4" fontId="19" fillId="37" borderId="5" applyNumberFormat="0" applyProtection="0">
      <alignment horizontal="right" vertical="center"/>
    </xf>
    <xf numFmtId="4" fontId="19" fillId="38" borderId="5" applyNumberFormat="0" applyProtection="0">
      <alignment horizontal="right" vertical="center"/>
    </xf>
    <xf numFmtId="4" fontId="19" fillId="39" borderId="5" applyNumberFormat="0" applyProtection="0">
      <alignment horizontal="right" vertical="center"/>
    </xf>
    <xf numFmtId="4" fontId="19" fillId="40" borderId="5" applyNumberFormat="0" applyProtection="0">
      <alignment horizontal="right" vertical="center"/>
    </xf>
    <xf numFmtId="4" fontId="19" fillId="41" borderId="5" applyNumberFormat="0" applyProtection="0">
      <alignment horizontal="right" vertical="center"/>
    </xf>
    <xf numFmtId="4" fontId="21" fillId="42" borderId="5" applyNumberFormat="0" applyProtection="0">
      <alignment horizontal="left" vertical="center" indent="1"/>
    </xf>
    <xf numFmtId="4" fontId="19" fillId="43" borderId="6" applyNumberFormat="0" applyProtection="0">
      <alignment horizontal="left" vertical="center" indent="1"/>
    </xf>
    <xf numFmtId="4" fontId="22" fillId="44" borderId="0" applyNumberFormat="0" applyProtection="0">
      <alignment horizontal="left" vertical="center" indent="1"/>
    </xf>
    <xf numFmtId="0" fontId="0" fillId="32" borderId="5" applyNumberFormat="0" applyProtection="0">
      <alignment horizontal="left" vertical="center" indent="1"/>
    </xf>
    <xf numFmtId="4" fontId="19" fillId="43" borderId="5" applyNumberFormat="0" applyProtection="0">
      <alignment horizontal="left" vertical="center" indent="1"/>
    </xf>
    <xf numFmtId="4" fontId="19" fillId="45" borderId="5" applyNumberFormat="0" applyProtection="0">
      <alignment horizontal="left" vertical="center" indent="1"/>
    </xf>
    <xf numFmtId="0" fontId="0" fillId="45" borderId="5" applyNumberFormat="0" applyProtection="0">
      <alignment horizontal="left" vertical="center" indent="1"/>
    </xf>
    <xf numFmtId="0" fontId="0" fillId="45" borderId="5" applyNumberFormat="0" applyProtection="0">
      <alignment horizontal="left" vertical="center" wrapText="1"/>
    </xf>
    <xf numFmtId="0" fontId="0" fillId="46" borderId="5" applyNumberFormat="0" applyProtection="0">
      <alignment horizontal="left" vertical="center" indent="1"/>
    </xf>
    <xf numFmtId="0" fontId="0" fillId="46" borderId="5" applyNumberFormat="0" applyProtection="0">
      <alignment horizontal="left" vertical="center" indent="1"/>
    </xf>
    <xf numFmtId="0" fontId="0" fillId="47" borderId="5" applyNumberFormat="0" applyProtection="0">
      <alignment horizontal="left" vertical="center" indent="1"/>
    </xf>
    <xf numFmtId="0" fontId="0" fillId="47"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4" fontId="19" fillId="48" borderId="5" applyNumberFormat="0" applyProtection="0">
      <alignment vertical="center"/>
    </xf>
    <xf numFmtId="4" fontId="20" fillId="48" borderId="5" applyNumberFormat="0" applyProtection="0">
      <alignment vertical="center"/>
    </xf>
    <xf numFmtId="4" fontId="19" fillId="48" borderId="5" applyNumberFormat="0" applyProtection="0">
      <alignment horizontal="left" vertical="center" indent="1"/>
    </xf>
    <xf numFmtId="4" fontId="19" fillId="48" borderId="5" applyNumberFormat="0" applyProtection="0">
      <alignment horizontal="left" vertical="center" indent="1"/>
    </xf>
    <xf numFmtId="4" fontId="19" fillId="49" borderId="5" applyNumberFormat="0" applyProtection="0">
      <alignment horizontal="right" vertical="center"/>
    </xf>
    <xf numFmtId="4" fontId="20" fillId="43" borderId="5" applyNumberFormat="0" applyProtection="0">
      <alignment horizontal="right" vertical="center"/>
    </xf>
    <xf numFmtId="0" fontId="0" fillId="32" borderId="5" applyNumberFormat="0" applyProtection="0">
      <alignment horizontal="left" vertical="center" indent="1"/>
    </xf>
    <xf numFmtId="0" fontId="0" fillId="32" borderId="5" applyNumberFormat="0" applyProtection="0">
      <alignment horizontal="left" vertical="center" indent="1"/>
    </xf>
    <xf numFmtId="0" fontId="23" fillId="50" borderId="0" applyNumberFormat="0" applyProtection="0">
      <alignment horizontal="center" vertical="top" wrapText="1"/>
    </xf>
    <xf numFmtId="4" fontId="24" fillId="49" borderId="5" applyNumberFormat="0" applyProtection="0">
      <alignment horizontal="right" vertical="center"/>
    </xf>
    <xf numFmtId="0" fontId="63" fillId="51" borderId="0" applyNumberFormat="0" applyBorder="0" applyAlignment="0" applyProtection="0"/>
    <xf numFmtId="0" fontId="0" fillId="0" borderId="0">
      <alignment/>
      <protection/>
    </xf>
    <xf numFmtId="0" fontId="3" fillId="0" borderId="0">
      <alignment/>
      <protection/>
    </xf>
    <xf numFmtId="0" fontId="64" fillId="0" borderId="0" applyNumberForma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70" fillId="52" borderId="11" applyNumberFormat="0" applyAlignment="0" applyProtection="0"/>
  </cellStyleXfs>
  <cellXfs count="202">
    <xf numFmtId="0" fontId="0" fillId="0" borderId="0" xfId="0" applyAlignment="1">
      <alignment/>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vertical="center"/>
    </xf>
    <xf numFmtId="0" fontId="5" fillId="0" borderId="0" xfId="0" applyFont="1" applyFill="1" applyBorder="1" applyAlignment="1">
      <alignment/>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7" fillId="53" borderId="0" xfId="0" applyFont="1" applyFill="1" applyBorder="1" applyAlignment="1">
      <alignment/>
    </xf>
    <xf numFmtId="0" fontId="6" fillId="54" borderId="0" xfId="0" applyFont="1" applyFill="1" applyBorder="1" applyAlignment="1">
      <alignment vertical="center"/>
    </xf>
    <xf numFmtId="168" fontId="10" fillId="0" borderId="0" xfId="0" applyNumberFormat="1" applyFont="1" applyFill="1" applyBorder="1" applyAlignment="1">
      <alignment horizontal="center" vertical="center"/>
    </xf>
    <xf numFmtId="0" fontId="6" fillId="0" borderId="0" xfId="0" applyFont="1" applyFill="1" applyBorder="1" applyAlignment="1">
      <alignment/>
    </xf>
    <xf numFmtId="3" fontId="6" fillId="0" borderId="0" xfId="0" applyNumberFormat="1" applyFont="1" applyFill="1" applyBorder="1" applyAlignment="1">
      <alignment horizontal="right" vertical="center" indent="1"/>
    </xf>
    <xf numFmtId="0" fontId="13" fillId="55" borderId="0" xfId="0" applyFont="1" applyFill="1" applyBorder="1" applyAlignment="1">
      <alignment/>
    </xf>
    <xf numFmtId="0" fontId="6" fillId="49" borderId="0" xfId="101" applyFont="1" applyFill="1" applyBorder="1" applyAlignment="1">
      <alignment horizontal="center" vertical="center" wrapText="1"/>
      <protection/>
    </xf>
    <xf numFmtId="0" fontId="6" fillId="0" borderId="0" xfId="0" applyFont="1" applyFill="1" applyBorder="1" applyAlignment="1">
      <alignment vertical="center"/>
    </xf>
    <xf numFmtId="0" fontId="6" fillId="0" borderId="0" xfId="0" applyFont="1" applyBorder="1" applyAlignment="1">
      <alignment/>
    </xf>
    <xf numFmtId="4" fontId="6" fillId="0" borderId="0" xfId="0" applyNumberFormat="1" applyFont="1" applyFill="1" applyBorder="1" applyAlignment="1">
      <alignment/>
    </xf>
    <xf numFmtId="0" fontId="6" fillId="54" borderId="0" xfId="0" applyFont="1" applyFill="1" applyBorder="1" applyAlignment="1">
      <alignment/>
    </xf>
    <xf numFmtId="0" fontId="8" fillId="53"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xf>
    <xf numFmtId="0" fontId="6" fillId="56" borderId="0" xfId="0" applyFont="1" applyFill="1" applyBorder="1" applyAlignment="1">
      <alignment/>
    </xf>
    <xf numFmtId="0" fontId="10" fillId="0" borderId="0" xfId="0" applyFont="1" applyFill="1" applyBorder="1" applyAlignment="1">
      <alignment vertical="center"/>
    </xf>
    <xf numFmtId="168" fontId="6" fillId="0" borderId="0" xfId="0" applyNumberFormat="1" applyFont="1" applyFill="1" applyBorder="1" applyAlignment="1">
      <alignment horizontal="right" indent="1"/>
    </xf>
    <xf numFmtId="3" fontId="6" fillId="0" borderId="0" xfId="0" applyNumberFormat="1" applyFont="1" applyFill="1" applyBorder="1" applyAlignment="1">
      <alignment horizontal="right" indent="1"/>
    </xf>
    <xf numFmtId="0" fontId="15" fillId="0" borderId="0" xfId="0" applyFont="1" applyFill="1" applyBorder="1" applyAlignment="1">
      <alignment/>
    </xf>
    <xf numFmtId="0" fontId="13" fillId="47" borderId="0" xfId="0" applyFont="1" applyFill="1" applyBorder="1" applyAlignment="1">
      <alignment vertical="center"/>
    </xf>
    <xf numFmtId="0" fontId="14" fillId="47" borderId="0" xfId="0" applyFont="1" applyFill="1" applyBorder="1" applyAlignment="1">
      <alignment horizontal="left" vertical="center" wrapText="1"/>
    </xf>
    <xf numFmtId="0" fontId="6" fillId="0" borderId="0" xfId="0" applyFont="1" applyFill="1" applyBorder="1" applyAlignment="1">
      <alignment horizontal="right" indent="1"/>
    </xf>
    <xf numFmtId="0" fontId="6" fillId="0" borderId="0" xfId="0" applyFont="1" applyBorder="1" applyAlignment="1">
      <alignment vertical="top"/>
    </xf>
    <xf numFmtId="0" fontId="6"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49" borderId="0" xfId="101" applyFont="1" applyFill="1" applyBorder="1" applyAlignment="1">
      <alignment horizontal="center" vertical="center" wrapText="1"/>
      <protection/>
    </xf>
    <xf numFmtId="0" fontId="9" fillId="53" borderId="0" xfId="101" applyFont="1" applyFill="1" applyBorder="1" applyAlignment="1">
      <alignment horizontal="left" vertical="center" wrapText="1"/>
      <protection/>
    </xf>
    <xf numFmtId="181"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horizontal="center" vertical="center"/>
    </xf>
    <xf numFmtId="168"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indent="1"/>
    </xf>
    <xf numFmtId="0" fontId="9" fillId="0" borderId="0" xfId="0" applyFont="1" applyFill="1" applyBorder="1" applyAlignment="1">
      <alignment vertical="center"/>
    </xf>
    <xf numFmtId="0" fontId="6" fillId="53" borderId="0" xfId="0" applyFont="1" applyFill="1" applyBorder="1" applyAlignment="1">
      <alignment vertical="center"/>
    </xf>
    <xf numFmtId="0" fontId="6" fillId="53" borderId="0" xfId="0" applyFont="1" applyFill="1" applyBorder="1" applyAlignment="1">
      <alignment/>
    </xf>
    <xf numFmtId="0" fontId="11" fillId="53" borderId="0" xfId="0" applyFont="1" applyFill="1" applyBorder="1" applyAlignment="1">
      <alignment vertical="center"/>
    </xf>
    <xf numFmtId="0" fontId="6" fillId="53" borderId="0" xfId="0" applyFont="1" applyFill="1" applyBorder="1" applyAlignment="1">
      <alignment/>
    </xf>
    <xf numFmtId="0" fontId="6" fillId="53" borderId="0" xfId="0" applyFont="1" applyFill="1" applyBorder="1" applyAlignment="1">
      <alignment vertical="top"/>
    </xf>
    <xf numFmtId="0" fontId="9" fillId="53" borderId="0" xfId="0" applyFont="1" applyFill="1" applyBorder="1" applyAlignment="1">
      <alignment/>
    </xf>
    <xf numFmtId="0" fontId="9" fillId="0" borderId="0" xfId="0" applyFont="1" applyBorder="1" applyAlignment="1">
      <alignment/>
    </xf>
    <xf numFmtId="0" fontId="9" fillId="54" borderId="0" xfId="0" applyFont="1" applyFill="1" applyBorder="1" applyAlignment="1">
      <alignment/>
    </xf>
    <xf numFmtId="0" fontId="5" fillId="53" borderId="0" xfId="0" applyFont="1" applyFill="1" applyBorder="1" applyAlignment="1">
      <alignment/>
    </xf>
    <xf numFmtId="0" fontId="5" fillId="0" borderId="0" xfId="0" applyFont="1" applyBorder="1" applyAlignment="1">
      <alignment horizontal="left" vertical="center" wrapText="1"/>
    </xf>
    <xf numFmtId="0" fontId="17" fillId="53" borderId="0" xfId="0" applyFont="1" applyFill="1" applyBorder="1" applyAlignment="1">
      <alignment vertical="center"/>
    </xf>
    <xf numFmtId="0" fontId="17" fillId="0" borderId="0" xfId="0" applyFont="1" applyBorder="1" applyAlignment="1">
      <alignment/>
    </xf>
    <xf numFmtId="0" fontId="17" fillId="47" borderId="0" xfId="0" applyFont="1" applyFill="1" applyBorder="1" applyAlignment="1">
      <alignment vertical="center"/>
    </xf>
    <xf numFmtId="168" fontId="9" fillId="0" borderId="0" xfId="0" applyNumberFormat="1" applyFont="1" applyFill="1" applyBorder="1" applyAlignment="1">
      <alignment horizontal="right" indent="1"/>
    </xf>
    <xf numFmtId="3" fontId="9" fillId="0" borderId="0" xfId="0" applyNumberFormat="1" applyFont="1" applyFill="1" applyBorder="1" applyAlignment="1">
      <alignment horizontal="right" indent="1"/>
    </xf>
    <xf numFmtId="177" fontId="71" fillId="54" borderId="0" xfId="0" applyNumberFormat="1" applyFont="1" applyFill="1" applyBorder="1" applyAlignment="1">
      <alignment vertical="center"/>
    </xf>
    <xf numFmtId="177" fontId="71" fillId="53" borderId="0" xfId="0" applyNumberFormat="1" applyFont="1" applyFill="1" applyBorder="1" applyAlignment="1">
      <alignment vertical="center"/>
    </xf>
    <xf numFmtId="0" fontId="9" fillId="54" borderId="0" xfId="0" applyFont="1" applyFill="1" applyBorder="1" applyAlignment="1">
      <alignment vertical="center"/>
    </xf>
    <xf numFmtId="177" fontId="72" fillId="53" borderId="0" xfId="0" applyNumberFormat="1" applyFont="1" applyFill="1" applyBorder="1" applyAlignment="1">
      <alignment vertical="center"/>
    </xf>
    <xf numFmtId="177" fontId="72" fillId="54" borderId="0" xfId="0" applyNumberFormat="1" applyFont="1" applyFill="1" applyBorder="1" applyAlignment="1">
      <alignment vertical="center"/>
    </xf>
    <xf numFmtId="177" fontId="72" fillId="54" borderId="0" xfId="0" applyNumberFormat="1" applyFont="1" applyFill="1" applyBorder="1" applyAlignment="1">
      <alignment horizontal="right" vertical="center"/>
    </xf>
    <xf numFmtId="180" fontId="72" fillId="53" borderId="0" xfId="0" applyNumberFormat="1" applyFont="1" applyFill="1" applyBorder="1" applyAlignment="1">
      <alignment vertical="center"/>
    </xf>
    <xf numFmtId="180" fontId="72" fillId="53"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168" fontId="6" fillId="54" borderId="0" xfId="0" applyNumberFormat="1" applyFont="1" applyFill="1" applyBorder="1" applyAlignment="1">
      <alignment horizontal="left" indent="1"/>
    </xf>
    <xf numFmtId="0" fontId="9" fillId="0" borderId="0" xfId="0" applyFont="1" applyFill="1" applyBorder="1" applyAlignment="1">
      <alignment horizontal="left" vertical="top"/>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9" fillId="53" borderId="0" xfId="0" applyFont="1" applyFill="1" applyBorder="1" applyAlignment="1">
      <alignment vertical="center"/>
    </xf>
    <xf numFmtId="4" fontId="6" fillId="0" borderId="0" xfId="0" applyNumberFormat="1" applyFont="1" applyFill="1" applyBorder="1" applyAlignment="1">
      <alignment vertical="center"/>
    </xf>
    <xf numFmtId="0" fontId="15" fillId="53" borderId="0" xfId="0" applyFont="1" applyFill="1" applyBorder="1" applyAlignment="1">
      <alignment vertical="center"/>
    </xf>
    <xf numFmtId="0" fontId="15" fillId="0" borderId="0" xfId="0" applyFont="1" applyBorder="1" applyAlignment="1">
      <alignment vertical="center"/>
    </xf>
    <xf numFmtId="4" fontId="15" fillId="0" borderId="0" xfId="0" applyNumberFormat="1" applyFont="1" applyFill="1" applyBorder="1" applyAlignment="1">
      <alignment vertical="center"/>
    </xf>
    <xf numFmtId="0" fontId="7" fillId="0" borderId="0" xfId="0" applyFont="1" applyBorder="1" applyAlignment="1">
      <alignment horizontal="right" vertical="center"/>
    </xf>
    <xf numFmtId="0" fontId="7" fillId="53" borderId="0" xfId="0" applyFont="1" applyFill="1" applyBorder="1" applyAlignment="1">
      <alignment horizontal="right" vertical="center"/>
    </xf>
    <xf numFmtId="174" fontId="14" fillId="55" borderId="0" xfId="53" applyNumberFormat="1" applyFont="1" applyFill="1" applyBorder="1" applyAlignment="1">
      <alignment horizontal="right" vertical="center" indent="1"/>
    </xf>
    <xf numFmtId="176" fontId="14" fillId="55" borderId="0" xfId="53" applyNumberFormat="1" applyFont="1" applyFill="1" applyBorder="1" applyAlignment="1">
      <alignment vertical="center"/>
    </xf>
    <xf numFmtId="170" fontId="5" fillId="0" borderId="0" xfId="53" applyNumberFormat="1" applyFont="1" applyFill="1" applyBorder="1" applyAlignment="1">
      <alignment vertical="center"/>
    </xf>
    <xf numFmtId="170" fontId="5" fillId="0" borderId="13" xfId="53" applyNumberFormat="1" applyFont="1" applyFill="1" applyBorder="1" applyAlignment="1">
      <alignment horizontal="center" vertical="center"/>
    </xf>
    <xf numFmtId="170" fontId="5" fillId="0" borderId="12" xfId="53" applyNumberFormat="1" applyFont="1" applyFill="1" applyBorder="1" applyAlignment="1">
      <alignment vertical="center"/>
    </xf>
    <xf numFmtId="170" fontId="5" fillId="0" borderId="13" xfId="53" applyNumberFormat="1" applyFont="1" applyFill="1" applyBorder="1" applyAlignment="1">
      <alignment vertical="center"/>
    </xf>
    <xf numFmtId="170" fontId="10" fillId="0" borderId="0" xfId="53" applyNumberFormat="1" applyFont="1" applyFill="1" applyBorder="1" applyAlignment="1">
      <alignment vertical="center"/>
    </xf>
    <xf numFmtId="170" fontId="5" fillId="53" borderId="0" xfId="53" applyNumberFormat="1" applyFont="1" applyFill="1" applyBorder="1" applyAlignment="1">
      <alignment vertical="center"/>
    </xf>
    <xf numFmtId="170" fontId="5" fillId="53" borderId="13" xfId="53" applyNumberFormat="1" applyFont="1" applyFill="1" applyBorder="1" applyAlignment="1">
      <alignment vertical="center"/>
    </xf>
    <xf numFmtId="170" fontId="5" fillId="53" borderId="12" xfId="53" applyNumberFormat="1" applyFont="1" applyFill="1" applyBorder="1" applyAlignment="1">
      <alignment vertical="center"/>
    </xf>
    <xf numFmtId="165" fontId="9" fillId="0" borderId="0" xfId="53" applyFont="1" applyBorder="1" applyAlignment="1">
      <alignment vertical="center"/>
    </xf>
    <xf numFmtId="0" fontId="8" fillId="0" borderId="0" xfId="0" applyFont="1" applyFill="1" applyBorder="1" applyAlignment="1">
      <alignment horizontal="left" vertical="center"/>
    </xf>
    <xf numFmtId="0" fontId="73" fillId="0" borderId="0" xfId="0" applyFont="1" applyFill="1" applyAlignment="1">
      <alignment horizontal="left" vertical="center"/>
    </xf>
    <xf numFmtId="0" fontId="8" fillId="0" borderId="0" xfId="0" applyFont="1" applyFill="1" applyAlignment="1">
      <alignment horizontal="left" vertical="center"/>
    </xf>
    <xf numFmtId="0" fontId="7" fillId="0" borderId="0" xfId="100" applyFont="1" applyBorder="1" applyAlignment="1">
      <alignment horizontal="left" vertical="center" wrapText="1"/>
      <protection/>
    </xf>
    <xf numFmtId="0" fontId="9" fillId="0" borderId="0" xfId="100" applyFont="1" applyBorder="1" applyAlignment="1">
      <alignment vertical="center"/>
      <protection/>
    </xf>
    <xf numFmtId="0" fontId="9" fillId="53" borderId="0" xfId="100" applyFont="1" applyFill="1" applyBorder="1" applyAlignment="1">
      <alignment vertical="center"/>
      <protection/>
    </xf>
    <xf numFmtId="0" fontId="74" fillId="0" borderId="0" xfId="0" applyFont="1" applyFill="1" applyBorder="1" applyAlignment="1">
      <alignment horizontal="center" vertical="top" wrapText="1"/>
    </xf>
    <xf numFmtId="170" fontId="72" fillId="0" borderId="0" xfId="53" applyNumberFormat="1" applyFont="1" applyFill="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2" fontId="6" fillId="0" borderId="0" xfId="0" applyNumberFormat="1" applyFont="1" applyBorder="1" applyAlignment="1">
      <alignment/>
    </xf>
    <xf numFmtId="176" fontId="5" fillId="53" borderId="0" xfId="54" applyNumberFormat="1" applyFont="1" applyFill="1" applyBorder="1" applyAlignment="1">
      <alignment vertical="center"/>
    </xf>
    <xf numFmtId="0" fontId="72" fillId="0" borderId="0" xfId="0" applyFont="1" applyFill="1" applyBorder="1" applyAlignment="1">
      <alignment vertical="center"/>
    </xf>
    <xf numFmtId="0" fontId="74" fillId="0" borderId="0" xfId="101" applyFont="1" applyFill="1" applyBorder="1" applyAlignment="1">
      <alignment horizontal="center" vertical="center" wrapText="1"/>
      <protection/>
    </xf>
    <xf numFmtId="0" fontId="5" fillId="0" borderId="0" xfId="0" applyFont="1" applyFill="1" applyBorder="1" applyAlignment="1">
      <alignment horizontal="left" vertical="center"/>
    </xf>
    <xf numFmtId="0" fontId="9" fillId="0" borderId="0" xfId="100" applyFont="1" applyBorder="1" applyAlignment="1">
      <alignment horizontal="left" vertical="center" wrapText="1"/>
      <protection/>
    </xf>
    <xf numFmtId="177" fontId="75" fillId="55" borderId="0" xfId="0" applyNumberFormat="1" applyFont="1" applyFill="1" applyBorder="1" applyAlignment="1">
      <alignment vertical="center"/>
    </xf>
    <xf numFmtId="0" fontId="9" fillId="57" borderId="0" xfId="0" applyFont="1" applyFill="1" applyBorder="1" applyAlignment="1">
      <alignment/>
    </xf>
    <xf numFmtId="3" fontId="9" fillId="57" borderId="0" xfId="0" applyNumberFormat="1" applyFont="1" applyFill="1" applyBorder="1" applyAlignment="1">
      <alignment horizontal="right" vertical="center" indent="1"/>
    </xf>
    <xf numFmtId="176" fontId="5" fillId="57" borderId="0" xfId="54" applyNumberFormat="1" applyFont="1" applyFill="1" applyBorder="1" applyAlignment="1">
      <alignment vertical="center"/>
    </xf>
    <xf numFmtId="176" fontId="5" fillId="57" borderId="0" xfId="0" applyNumberFormat="1" applyFont="1" applyFill="1" applyBorder="1" applyAlignment="1">
      <alignment vertical="center"/>
    </xf>
    <xf numFmtId="176" fontId="9" fillId="57" borderId="0" xfId="0" applyNumberFormat="1" applyFont="1" applyFill="1" applyBorder="1" applyAlignment="1">
      <alignment/>
    </xf>
    <xf numFmtId="0" fontId="9" fillId="57" borderId="0" xfId="101" applyFont="1" applyFill="1" applyBorder="1" applyAlignment="1">
      <alignment horizontal="center" vertical="center" wrapText="1"/>
      <protection/>
    </xf>
    <xf numFmtId="0" fontId="9" fillId="57" borderId="13" xfId="101" applyFont="1" applyFill="1" applyBorder="1" applyAlignment="1">
      <alignment horizontal="center" vertical="center" wrapText="1"/>
      <protection/>
    </xf>
    <xf numFmtId="0" fontId="9" fillId="57" borderId="12" xfId="101" applyFont="1" applyFill="1" applyBorder="1" applyAlignment="1">
      <alignment horizontal="center" vertical="center" wrapText="1"/>
      <protection/>
    </xf>
    <xf numFmtId="0" fontId="6" fillId="57" borderId="0" xfId="0" applyFont="1" applyFill="1" applyBorder="1" applyAlignment="1">
      <alignment/>
    </xf>
    <xf numFmtId="0" fontId="9" fillId="57" borderId="0" xfId="0" applyFont="1" applyFill="1" applyBorder="1" applyAlignment="1">
      <alignment vertical="center"/>
    </xf>
    <xf numFmtId="170" fontId="5" fillId="57" borderId="0" xfId="53" applyNumberFormat="1" applyFont="1" applyFill="1" applyBorder="1" applyAlignment="1">
      <alignment vertical="center"/>
    </xf>
    <xf numFmtId="170" fontId="5" fillId="57" borderId="13" xfId="53" applyNumberFormat="1" applyFont="1" applyFill="1" applyBorder="1" applyAlignment="1">
      <alignment horizontal="center" vertical="center"/>
    </xf>
    <xf numFmtId="170" fontId="5" fillId="57" borderId="12" xfId="53" applyNumberFormat="1" applyFont="1" applyFill="1" applyBorder="1" applyAlignment="1">
      <alignment vertical="center"/>
    </xf>
    <xf numFmtId="170" fontId="5" fillId="57" borderId="13" xfId="53" applyNumberFormat="1" applyFont="1" applyFill="1" applyBorder="1" applyAlignment="1">
      <alignment vertical="center"/>
    </xf>
    <xf numFmtId="0" fontId="9" fillId="57" borderId="13" xfId="0" applyFont="1" applyFill="1" applyBorder="1" applyAlignment="1">
      <alignment vertical="center"/>
    </xf>
    <xf numFmtId="0" fontId="9" fillId="57" borderId="0" xfId="0" applyFont="1" applyFill="1" applyBorder="1" applyAlignment="1">
      <alignment horizontal="left" vertical="center"/>
    </xf>
    <xf numFmtId="0" fontId="10" fillId="58" borderId="14" xfId="100" applyFont="1" applyFill="1" applyBorder="1" applyAlignment="1">
      <alignment horizontal="center" vertical="center" wrapText="1"/>
      <protection/>
    </xf>
    <xf numFmtId="0" fontId="10" fillId="0" borderId="15" xfId="100" applyFont="1" applyFill="1" applyBorder="1" applyAlignment="1">
      <alignment horizontal="center" vertical="center" wrapText="1"/>
      <protection/>
    </xf>
    <xf numFmtId="0" fontId="10" fillId="0" borderId="16" xfId="100" applyFont="1" applyFill="1" applyBorder="1" applyAlignment="1">
      <alignment horizontal="center" vertical="center" wrapText="1"/>
      <protection/>
    </xf>
    <xf numFmtId="0" fontId="25" fillId="0" borderId="0" xfId="0" applyFont="1" applyFill="1" applyAlignment="1">
      <alignment horizontal="left" vertical="center"/>
    </xf>
    <xf numFmtId="0" fontId="76" fillId="0" borderId="0" xfId="0" applyFont="1" applyFill="1" applyAlignment="1">
      <alignment horizontal="left" vertical="center"/>
    </xf>
    <xf numFmtId="0" fontId="26" fillId="0" borderId="0" xfId="0" applyFont="1" applyFill="1" applyAlignment="1">
      <alignment horizontal="left" vertical="center"/>
    </xf>
    <xf numFmtId="0" fontId="77" fillId="0" borderId="0" xfId="0" applyFont="1" applyFill="1" applyAlignment="1">
      <alignment horizontal="left" vertical="center"/>
    </xf>
    <xf numFmtId="0" fontId="27" fillId="0" borderId="0" xfId="0" applyFont="1" applyFill="1" applyAlignment="1">
      <alignment horizontal="left" vertical="center"/>
    </xf>
    <xf numFmtId="0" fontId="78" fillId="0" borderId="0" xfId="0" applyFont="1" applyFill="1" applyAlignment="1">
      <alignment horizontal="left" vertical="center"/>
    </xf>
    <xf numFmtId="0" fontId="78" fillId="59" borderId="0" xfId="0" applyFont="1" applyFill="1" applyBorder="1" applyAlignment="1">
      <alignment vertical="center"/>
    </xf>
    <xf numFmtId="0" fontId="79" fillId="59" borderId="0" xfId="0" applyFont="1" applyFill="1" applyBorder="1" applyAlignment="1">
      <alignment horizontal="left" vertical="center"/>
    </xf>
    <xf numFmtId="0" fontId="79" fillId="59" borderId="0" xfId="0" applyFont="1" applyFill="1" applyBorder="1" applyAlignment="1">
      <alignment horizontal="left" vertical="center" wrapText="1"/>
    </xf>
    <xf numFmtId="0" fontId="77" fillId="0" borderId="0" xfId="0" applyFont="1" applyFill="1" applyBorder="1" applyAlignment="1">
      <alignment vertical="center" textRotation="90"/>
    </xf>
    <xf numFmtId="0" fontId="9" fillId="57" borderId="0" xfId="0" applyFont="1" applyFill="1" applyBorder="1" applyAlignment="1">
      <alignment horizontal="center" vertical="center" wrapText="1"/>
    </xf>
    <xf numFmtId="0" fontId="6" fillId="57" borderId="0" xfId="0" applyFont="1" applyFill="1" applyBorder="1" applyAlignment="1">
      <alignment vertical="center"/>
    </xf>
    <xf numFmtId="0" fontId="10" fillId="0" borderId="0" xfId="100" applyFont="1" applyFill="1" applyBorder="1" applyAlignment="1">
      <alignment horizontal="left" vertical="center" wrapText="1"/>
      <protection/>
    </xf>
    <xf numFmtId="0" fontId="6" fillId="0" borderId="0" xfId="100" applyFont="1" applyFill="1" applyBorder="1" applyAlignment="1">
      <alignment horizontal="left" vertical="center" wrapText="1"/>
      <protection/>
    </xf>
    <xf numFmtId="0" fontId="10" fillId="0" borderId="0" xfId="100" applyFont="1" applyFill="1" applyBorder="1" applyAlignment="1">
      <alignment horizontal="center" vertical="center" wrapText="1"/>
      <protection/>
    </xf>
    <xf numFmtId="177" fontId="75" fillId="55" borderId="0" xfId="0" applyNumberFormat="1" applyFont="1" applyFill="1" applyBorder="1" applyAlignment="1">
      <alignment vertical="center"/>
    </xf>
    <xf numFmtId="0" fontId="79" fillId="59" borderId="0" xfId="0" applyFont="1" applyFill="1" applyBorder="1" applyAlignment="1">
      <alignment horizontal="left" vertical="center" wrapText="1"/>
    </xf>
    <xf numFmtId="0" fontId="79" fillId="59" borderId="0" xfId="0" applyFont="1" applyFill="1" applyBorder="1" applyAlignment="1">
      <alignment horizontal="left" vertical="center"/>
    </xf>
    <xf numFmtId="0" fontId="77" fillId="0" borderId="0" xfId="0" applyFont="1" applyFill="1" applyBorder="1" applyAlignment="1">
      <alignment horizontal="center" vertical="center" textRotation="90"/>
    </xf>
    <xf numFmtId="0" fontId="28" fillId="0" borderId="0" xfId="0" applyFont="1" applyBorder="1" applyAlignment="1">
      <alignment horizontal="left" vertical="top" wrapText="1"/>
    </xf>
    <xf numFmtId="0" fontId="6" fillId="0" borderId="0" xfId="0" applyFont="1" applyBorder="1" applyAlignment="1">
      <alignment horizontal="left" vertical="top" wrapText="1"/>
    </xf>
    <xf numFmtId="0" fontId="6" fillId="58" borderId="17" xfId="100" applyFont="1" applyFill="1" applyBorder="1" applyAlignment="1">
      <alignment horizontal="left" vertical="center" wrapText="1"/>
      <protection/>
    </xf>
    <xf numFmtId="0" fontId="6" fillId="58" borderId="18" xfId="100" applyFont="1" applyFill="1" applyBorder="1" applyAlignment="1">
      <alignment horizontal="left" vertical="center" wrapText="1"/>
      <protection/>
    </xf>
    <xf numFmtId="0" fontId="10" fillId="0" borderId="19" xfId="100" applyFont="1" applyFill="1" applyBorder="1" applyAlignment="1">
      <alignment horizontal="center" vertical="center" wrapText="1"/>
      <protection/>
    </xf>
    <xf numFmtId="0" fontId="10" fillId="0" borderId="20" xfId="100" applyFont="1" applyFill="1" applyBorder="1" applyAlignment="1">
      <alignment horizontal="center" vertical="center" wrapText="1"/>
      <protection/>
    </xf>
    <xf numFmtId="0" fontId="10" fillId="58" borderId="19" xfId="100" applyFont="1" applyFill="1" applyBorder="1" applyAlignment="1">
      <alignment horizontal="left" vertical="center" wrapText="1"/>
      <protection/>
    </xf>
    <xf numFmtId="0" fontId="10" fillId="58" borderId="20" xfId="100" applyFont="1" applyFill="1" applyBorder="1" applyAlignment="1">
      <alignment horizontal="left" vertical="center" wrapText="1"/>
      <protection/>
    </xf>
    <xf numFmtId="0" fontId="10" fillId="58" borderId="21" xfId="100" applyFont="1" applyFill="1" applyBorder="1" applyAlignment="1">
      <alignment horizontal="left" vertical="center" wrapText="1"/>
      <protection/>
    </xf>
    <xf numFmtId="0" fontId="10" fillId="58" borderId="22" xfId="100" applyFont="1" applyFill="1" applyBorder="1" applyAlignment="1">
      <alignment horizontal="left" vertical="center" wrapText="1"/>
      <protection/>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5" fillId="54" borderId="0" xfId="0" applyFont="1" applyFill="1" applyBorder="1" applyAlignment="1">
      <alignment horizontal="center" vertical="center"/>
    </xf>
    <xf numFmtId="0" fontId="9" fillId="54" borderId="0" xfId="0" applyFont="1" applyFill="1" applyBorder="1" applyAlignment="1">
      <alignment horizontal="left" vertical="center" wrapText="1"/>
    </xf>
    <xf numFmtId="188" fontId="5" fillId="57" borderId="0" xfId="100" applyNumberFormat="1" applyFont="1" applyFill="1" applyBorder="1" applyAlignment="1">
      <alignment vertical="center"/>
      <protection/>
    </xf>
    <xf numFmtId="0" fontId="9" fillId="0" borderId="0" xfId="0" applyFont="1" applyFill="1" applyBorder="1" applyAlignment="1">
      <alignment horizontal="left" vertical="center" wrapText="1"/>
    </xf>
    <xf numFmtId="188" fontId="5" fillId="53" borderId="0" xfId="100" applyNumberFormat="1" applyFont="1" applyFill="1" applyBorder="1" applyAlignment="1">
      <alignment vertical="center"/>
      <protection/>
    </xf>
    <xf numFmtId="0" fontId="9" fillId="0" borderId="0" xfId="0" applyFont="1" applyFill="1" applyBorder="1" applyAlignment="1">
      <alignment horizontal="center" vertical="center"/>
    </xf>
    <xf numFmtId="168"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4" fillId="47" borderId="0" xfId="0" applyFont="1" applyFill="1" applyBorder="1" applyAlignment="1">
      <alignment horizontal="left" vertical="center" wrapText="1"/>
    </xf>
    <xf numFmtId="0" fontId="6" fillId="0" borderId="0" xfId="0" applyFont="1" applyFill="1" applyBorder="1" applyAlignment="1">
      <alignment horizontal="center" vertical="center"/>
    </xf>
    <xf numFmtId="168"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88" fontId="5" fillId="57" borderId="0" xfId="100" applyNumberFormat="1" applyFont="1" applyFill="1" applyBorder="1" applyAlignment="1">
      <alignment horizontal="right" vertical="center"/>
      <protection/>
    </xf>
    <xf numFmtId="176" fontId="5" fillId="53" borderId="0" xfId="0" applyNumberFormat="1" applyFont="1" applyFill="1" applyBorder="1" applyAlignment="1">
      <alignment horizontal="right" vertical="center"/>
    </xf>
    <xf numFmtId="176" fontId="5" fillId="57" borderId="0" xfId="0" applyNumberFormat="1" applyFont="1" applyFill="1" applyBorder="1" applyAlignment="1">
      <alignment horizontal="right" vertical="center"/>
    </xf>
    <xf numFmtId="175" fontId="5" fillId="53" borderId="0" xfId="0" applyNumberFormat="1" applyFont="1" applyFill="1" applyBorder="1" applyAlignment="1">
      <alignment vertical="center"/>
    </xf>
    <xf numFmtId="175" fontId="5" fillId="57" borderId="0" xfId="0" applyNumberFormat="1" applyFont="1" applyFill="1" applyBorder="1" applyAlignment="1">
      <alignment vertical="center"/>
    </xf>
    <xf numFmtId="175" fontId="5" fillId="53" borderId="0" xfId="0" applyNumberFormat="1" applyFont="1" applyFill="1" applyBorder="1" applyAlignment="1">
      <alignment horizontal="right" vertical="center"/>
    </xf>
    <xf numFmtId="0" fontId="10" fillId="0" borderId="21" xfId="100" applyFont="1" applyFill="1" applyBorder="1" applyAlignment="1">
      <alignment horizontal="left" vertical="center" wrapText="1"/>
      <protection/>
    </xf>
    <xf numFmtId="0" fontId="10" fillId="0" borderId="22" xfId="100" applyFont="1" applyFill="1" applyBorder="1" applyAlignment="1">
      <alignment horizontal="left" vertical="center" wrapText="1"/>
      <protection/>
    </xf>
    <xf numFmtId="0" fontId="5" fillId="58" borderId="0" xfId="0" applyFont="1" applyFill="1" applyBorder="1" applyAlignment="1">
      <alignment horizontal="center" vertical="center"/>
    </xf>
    <xf numFmtId="0" fontId="5" fillId="58" borderId="13" xfId="0" applyFont="1" applyFill="1" applyBorder="1" applyAlignment="1">
      <alignment horizontal="center" vertical="center"/>
    </xf>
    <xf numFmtId="0" fontId="5" fillId="58" borderId="12" xfId="0" applyFont="1" applyFill="1" applyBorder="1" applyAlignment="1">
      <alignment horizontal="center" vertical="center"/>
    </xf>
    <xf numFmtId="0" fontId="9" fillId="57" borderId="0" xfId="0" applyFont="1" applyFill="1" applyBorder="1" applyAlignment="1">
      <alignment horizontal="left" vertical="center"/>
    </xf>
    <xf numFmtId="0" fontId="9" fillId="53" borderId="0" xfId="0" applyFont="1" applyFill="1" applyBorder="1" applyAlignment="1">
      <alignment horizontal="left" vertical="center"/>
    </xf>
    <xf numFmtId="0" fontId="9" fillId="0" borderId="0" xfId="100" applyFont="1" applyBorder="1" applyAlignment="1">
      <alignment horizontal="left" vertical="center" wrapText="1"/>
      <protection/>
    </xf>
    <xf numFmtId="0" fontId="9" fillId="57" borderId="0" xfId="0" applyFont="1" applyFill="1" applyBorder="1" applyAlignment="1">
      <alignment horizontal="left" vertical="center" wrapText="1"/>
    </xf>
    <xf numFmtId="0" fontId="9" fillId="0" borderId="0" xfId="0" applyFont="1" applyBorder="1" applyAlignment="1">
      <alignment horizontal="left" vertical="center" wrapText="1"/>
    </xf>
    <xf numFmtId="0" fontId="6" fillId="0" borderId="21" xfId="100" applyFont="1" applyFill="1" applyBorder="1" applyAlignment="1">
      <alignment horizontal="left" vertical="center" wrapText="1"/>
      <protection/>
    </xf>
    <xf numFmtId="0" fontId="6" fillId="0" borderId="22" xfId="100" applyFont="1" applyFill="1" applyBorder="1" applyAlignment="1">
      <alignment horizontal="left" vertical="center" wrapText="1"/>
      <protection/>
    </xf>
    <xf numFmtId="0" fontId="7" fillId="0" borderId="0" xfId="0" applyFont="1" applyBorder="1" applyAlignment="1">
      <alignment horizontal="left" vertical="center" wrapText="1"/>
    </xf>
    <xf numFmtId="0" fontId="7" fillId="0" borderId="0" xfId="100" applyFont="1" applyBorder="1" applyAlignment="1">
      <alignment horizontal="left" vertical="center" wrapText="1"/>
      <protection/>
    </xf>
    <xf numFmtId="0" fontId="17" fillId="0" borderId="0" xfId="0" applyFont="1" applyFill="1" applyAlignment="1">
      <alignment horizontal="left" vertical="center"/>
    </xf>
  </cellXfs>
  <cellStyles count="9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Euro 2 2" xfId="48"/>
    <cellStyle name="Euro 3" xfId="49"/>
    <cellStyle name="Euro 4" xfId="50"/>
    <cellStyle name="Gut" xfId="51"/>
    <cellStyle name="Comma" xfId="52"/>
    <cellStyle name="Komma 2" xfId="53"/>
    <cellStyle name="Komma 2 2" xfId="54"/>
    <cellStyle name="Komma 3" xfId="55"/>
    <cellStyle name="Hyperlink" xfId="56"/>
    <cellStyle name="Neutral" xfId="57"/>
    <cellStyle name="Notiz" xfId="58"/>
    <cellStyle name="Percent" xfId="59"/>
    <cellStyle name="Prozent 2" xfId="60"/>
    <cellStyle name="SAPBEXaggData" xfId="61"/>
    <cellStyle name="SAPBEXaggDataEmph" xfId="62"/>
    <cellStyle name="SAPBEXaggItem" xfId="63"/>
    <cellStyle name="SAPBEXaggItemX" xfId="64"/>
    <cellStyle name="SAPBEXchaText" xfId="65"/>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Text" xfId="77"/>
    <cellStyle name="SAPBEXformats" xfId="78"/>
    <cellStyle name="SAPBEXheaderItem" xfId="79"/>
    <cellStyle name="SAPBEXheaderText" xfId="80"/>
    <cellStyle name="SAPBEXHLevel0" xfId="81"/>
    <cellStyle name="SAPBEXHLevel0X" xfId="82"/>
    <cellStyle name="SAPBEXHLevel1" xfId="83"/>
    <cellStyle name="SAPBEXHLevel1X" xfId="84"/>
    <cellStyle name="SAPBEXHLevel2" xfId="85"/>
    <cellStyle name="SAPBEXHLevel2X" xfId="86"/>
    <cellStyle name="SAPBEXHLevel3" xfId="87"/>
    <cellStyle name="SAPBEXHLevel3X" xfId="88"/>
    <cellStyle name="SAPBEXresData" xfId="89"/>
    <cellStyle name="SAPBEXresDataEmph" xfId="90"/>
    <cellStyle name="SAPBEXresItem" xfId="91"/>
    <cellStyle name="SAPBEXresItemX" xfId="92"/>
    <cellStyle name="SAPBEXstdData" xfId="93"/>
    <cellStyle name="SAPBEXstdDataEmph" xfId="94"/>
    <cellStyle name="SAPBEXstdItem" xfId="95"/>
    <cellStyle name="SAPBEXstdItemX" xfId="96"/>
    <cellStyle name="SAPBEXtitle" xfId="97"/>
    <cellStyle name="SAPBEXundefined" xfId="98"/>
    <cellStyle name="Schlecht" xfId="99"/>
    <cellStyle name="Standard 2" xfId="100"/>
    <cellStyle name="Standard_2008.10.13_STROM_NE_Preise_Vorschlag_Sommer" xfId="101"/>
    <cellStyle name="Überschrift" xfId="102"/>
    <cellStyle name="Überschrift 1" xfId="103"/>
    <cellStyle name="Überschrift 2" xfId="104"/>
    <cellStyle name="Überschrift 3" xfId="105"/>
    <cellStyle name="Überschrift 4" xfId="106"/>
    <cellStyle name="Verknüpfte Zelle" xfId="107"/>
    <cellStyle name="Currency" xfId="108"/>
    <cellStyle name="Currency [0]" xfId="109"/>
    <cellStyle name="Währung 2" xfId="110"/>
    <cellStyle name="Warnender Text" xfId="111"/>
    <cellStyle name="Zelle überprüfen" xfId="112"/>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37022\My%20Documents\R&#252;sselsheim\BGW_NPM%20R&#252;sselshe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E-37022\My%20Documents\Hohenwestedt\Endfassung\Tabellen%20Hohenwested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DE-37022\My%20Documents\Marbach\Auswertungen\Endfassung\BGW%20NPM%20Marbac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DE-31261\My%20Documents\Daten%20Mandanten%20aktuell\2005-10-20%20Coesfeld\Netzentgelte%20Gas\Gas\Berechnungen\Endfassung\BGW%20NPM-Tool%20V2i%202006%2001%2025%20Coesfeld%2015%20U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 11"/>
      <sheetName val="Tabelle 12"/>
      <sheetName val="Tabelle 13"/>
      <sheetName val="Tabelle 14"/>
      <sheetName val="Briefmarken"/>
      <sheetName val="Preismodell 1"/>
      <sheetName val="Text 2.5.1"/>
      <sheetName val="R 4.1"/>
      <sheetName val="Gegenüberstellung"/>
      <sheetName val="Gewerbesteuer"/>
      <sheetName val="Preismodell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1">
        <row r="9">
          <cell r="B9" t="str">
            <v>30</v>
          </cell>
        </row>
        <row r="10">
          <cell r="B10">
            <v>70</v>
          </cell>
        </row>
        <row r="11">
          <cell r="B11">
            <v>119904.76165840533</v>
          </cell>
        </row>
        <row r="12">
          <cell r="B12">
            <v>398645.8374723615</v>
          </cell>
        </row>
      </sheetData>
      <sheetData sheetId="4">
        <row r="2">
          <cell r="B2">
            <v>68551.65514053717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1">
        <row r="9">
          <cell r="B9" t="str">
            <v>30</v>
          </cell>
        </row>
        <row r="10">
          <cell r="B10">
            <v>70</v>
          </cell>
        </row>
        <row r="11">
          <cell r="B11">
            <v>495357.7684094579</v>
          </cell>
        </row>
        <row r="12">
          <cell r="B12">
            <v>2430620.4563049483</v>
          </cell>
        </row>
      </sheetData>
      <sheetData sheetId="4">
        <row r="2">
          <cell r="B2">
            <v>328752.4067233642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3"/>
  <sheetViews>
    <sheetView showGridLines="0" tabSelected="1" view="pageBreakPreview" zoomScale="80" zoomScaleNormal="75" zoomScaleSheetLayoutView="80" workbookViewId="0" topLeftCell="A1">
      <selection activeCell="H5" sqref="H5"/>
    </sheetView>
  </sheetViews>
  <sheetFormatPr defaultColWidth="11.421875" defaultRowHeight="12.75" outlineLevelRow="2"/>
  <cols>
    <col min="1" max="1" width="1.8515625" style="12" customWidth="1"/>
    <col min="2" max="2" width="2.28125" style="3" customWidth="1"/>
    <col min="3" max="3" width="14.421875" style="3" customWidth="1"/>
    <col min="4" max="4" width="15.57421875" style="3" customWidth="1"/>
    <col min="5" max="5" width="14.28125" style="3" customWidth="1"/>
    <col min="6" max="6" width="15.421875" style="3" customWidth="1"/>
    <col min="7" max="7" width="14.57421875" style="3" customWidth="1"/>
    <col min="8" max="8" width="19.7109375" style="3" customWidth="1"/>
    <col min="9" max="9" width="19.57421875" style="3" customWidth="1"/>
    <col min="10" max="10" width="19.421875" style="3" customWidth="1"/>
    <col min="11" max="11" width="17.421875" style="3" customWidth="1"/>
    <col min="12" max="12" width="3.7109375" style="3" customWidth="1"/>
    <col min="13" max="13" width="0.9921875" style="3" customWidth="1"/>
    <col min="14" max="14" width="5.00390625" style="3" customWidth="1"/>
    <col min="15" max="16384" width="11.421875" style="3" customWidth="1"/>
  </cols>
  <sheetData>
    <row r="1" spans="1:14" s="1" customFormat="1" ht="54.75" customHeight="1">
      <c r="A1" s="2"/>
      <c r="B1" s="135" t="s">
        <v>36</v>
      </c>
      <c r="D1" s="2"/>
      <c r="E1" s="136"/>
      <c r="F1" s="136"/>
      <c r="G1" s="136"/>
      <c r="H1" s="136"/>
      <c r="I1" s="136"/>
      <c r="J1" s="136"/>
      <c r="K1" s="136"/>
      <c r="L1" s="136"/>
      <c r="M1" s="136"/>
      <c r="N1" s="153"/>
    </row>
    <row r="2" spans="1:14" s="1" customFormat="1" ht="30" customHeight="1">
      <c r="A2" s="2"/>
      <c r="B2" s="137" t="s">
        <v>37</v>
      </c>
      <c r="D2" s="2"/>
      <c r="E2" s="138"/>
      <c r="F2" s="138"/>
      <c r="G2" s="138"/>
      <c r="H2" s="138"/>
      <c r="I2" s="138"/>
      <c r="J2" s="138"/>
      <c r="K2" s="138"/>
      <c r="L2" s="138"/>
      <c r="M2" s="138"/>
      <c r="N2" s="153"/>
    </row>
    <row r="3" spans="1:14" s="1" customFormat="1" ht="24.75" customHeight="1">
      <c r="A3" s="2"/>
      <c r="B3" s="139" t="s">
        <v>30</v>
      </c>
      <c r="D3" s="2"/>
      <c r="E3" s="140"/>
      <c r="F3" s="140"/>
      <c r="G3" s="140"/>
      <c r="H3" s="140"/>
      <c r="I3" s="140"/>
      <c r="J3" s="140"/>
      <c r="K3" s="140"/>
      <c r="L3" s="140"/>
      <c r="M3" s="140"/>
      <c r="N3" s="153"/>
    </row>
    <row r="4" spans="1:14" s="1" customFormat="1" ht="24.75" customHeight="1">
      <c r="A4" s="2"/>
      <c r="B4" s="139" t="s">
        <v>83</v>
      </c>
      <c r="D4" s="2"/>
      <c r="E4" s="201"/>
      <c r="F4" s="201"/>
      <c r="G4" s="201"/>
      <c r="H4" s="201"/>
      <c r="I4" s="201"/>
      <c r="J4" s="201"/>
      <c r="K4" s="201"/>
      <c r="L4" s="201"/>
      <c r="M4" s="201"/>
      <c r="N4" s="153"/>
    </row>
    <row r="5" spans="1:14" s="1" customFormat="1" ht="29.25" customHeight="1">
      <c r="A5" s="2"/>
      <c r="B5" s="2"/>
      <c r="C5" s="99"/>
      <c r="D5" s="100"/>
      <c r="E5" s="101"/>
      <c r="F5" s="101"/>
      <c r="G5" s="101"/>
      <c r="H5" s="101"/>
      <c r="I5" s="101"/>
      <c r="J5" s="101"/>
      <c r="K5" s="101"/>
      <c r="L5" s="101"/>
      <c r="M5" s="23"/>
      <c r="N5" s="144"/>
    </row>
    <row r="6" spans="1:14" s="13" customFormat="1" ht="32.25" customHeight="1">
      <c r="A6" s="50"/>
      <c r="B6" s="141"/>
      <c r="C6" s="142" t="s">
        <v>28</v>
      </c>
      <c r="D6" s="142"/>
      <c r="E6" s="142"/>
      <c r="F6" s="142"/>
      <c r="G6" s="142"/>
      <c r="H6" s="142"/>
      <c r="I6" s="142"/>
      <c r="J6" s="142"/>
      <c r="K6" s="142"/>
      <c r="L6" s="142"/>
      <c r="M6" s="141"/>
      <c r="N6" s="144"/>
    </row>
    <row r="7" spans="1:14" s="19" customFormat="1" ht="9.75" customHeight="1">
      <c r="A7" s="50"/>
      <c r="C7" s="25"/>
      <c r="D7" s="25"/>
      <c r="E7" s="25"/>
      <c r="F7" s="25"/>
      <c r="G7" s="25"/>
      <c r="H7" s="25"/>
      <c r="I7" s="25"/>
      <c r="J7" s="25"/>
      <c r="K7" s="25"/>
      <c r="L7" s="25"/>
      <c r="N7" s="144"/>
    </row>
    <row r="8" spans="1:14" s="19" customFormat="1" ht="32.25" customHeight="1">
      <c r="A8" s="50"/>
      <c r="C8" s="164" t="s">
        <v>34</v>
      </c>
      <c r="D8" s="165"/>
      <c r="E8" s="165"/>
      <c r="F8" s="165"/>
      <c r="G8" s="165"/>
      <c r="H8" s="165"/>
      <c r="I8" s="165"/>
      <c r="J8" s="165"/>
      <c r="K8" s="25"/>
      <c r="L8" s="25"/>
      <c r="N8" s="50"/>
    </row>
    <row r="9" spans="1:14" s="19" customFormat="1" ht="6.75" customHeight="1">
      <c r="A9" s="50"/>
      <c r="C9" s="107"/>
      <c r="D9" s="108"/>
      <c r="E9" s="108"/>
      <c r="F9" s="108"/>
      <c r="G9" s="108"/>
      <c r="H9" s="108"/>
      <c r="I9" s="108"/>
      <c r="J9" s="108"/>
      <c r="K9" s="25"/>
      <c r="L9" s="25"/>
      <c r="N9" s="50"/>
    </row>
    <row r="10" spans="1:14" s="19" customFormat="1" ht="15" customHeight="1">
      <c r="A10" s="50"/>
      <c r="C10" s="25"/>
      <c r="D10" s="25"/>
      <c r="E10" s="25"/>
      <c r="F10" s="25"/>
      <c r="G10" s="25"/>
      <c r="H10" s="25"/>
      <c r="I10" s="25"/>
      <c r="J10" s="25"/>
      <c r="K10" s="25"/>
      <c r="L10" s="25"/>
      <c r="N10" s="50"/>
    </row>
    <row r="11" spans="1:14" s="13" customFormat="1" ht="39.75" customHeight="1">
      <c r="A11" s="50"/>
      <c r="B11" s="141"/>
      <c r="C11" s="151" t="s">
        <v>42</v>
      </c>
      <c r="D11" s="151"/>
      <c r="E11" s="151"/>
      <c r="F11" s="151"/>
      <c r="G11" s="151"/>
      <c r="H11" s="151"/>
      <c r="I11" s="151"/>
      <c r="J11" s="151"/>
      <c r="K11" s="151"/>
      <c r="L11" s="143"/>
      <c r="M11" s="141"/>
      <c r="N11" s="50"/>
    </row>
    <row r="12" spans="1:14" s="5" customFormat="1" ht="20.25" customHeight="1">
      <c r="A12" s="51"/>
      <c r="B12" s="15"/>
      <c r="C12" s="26"/>
      <c r="D12" s="26"/>
      <c r="E12" s="15"/>
      <c r="F12" s="15"/>
      <c r="G12" s="15"/>
      <c r="H12" s="15"/>
      <c r="I12" s="15"/>
      <c r="J12" s="15"/>
      <c r="K12" s="15"/>
      <c r="L12" s="15"/>
      <c r="M12" s="15"/>
      <c r="N12" s="51"/>
    </row>
    <row r="13" spans="1:14" s="5" customFormat="1" ht="15.75" customHeight="1">
      <c r="A13" s="51"/>
      <c r="B13" s="15"/>
      <c r="C13" s="44" t="s">
        <v>45</v>
      </c>
      <c r="D13" s="44"/>
      <c r="E13" s="44"/>
      <c r="F13" s="44"/>
      <c r="G13" s="44"/>
      <c r="H13" s="44"/>
      <c r="I13" s="44"/>
      <c r="J13" s="44"/>
      <c r="K13" s="44"/>
      <c r="L13" s="15"/>
      <c r="M13" s="15"/>
      <c r="N13" s="51"/>
    </row>
    <row r="14" spans="1:14" s="6" customFormat="1" ht="24.75" customHeight="1">
      <c r="A14" s="50"/>
      <c r="B14" s="19"/>
      <c r="C14" s="166" t="s">
        <v>14</v>
      </c>
      <c r="D14" s="166"/>
      <c r="E14" s="166"/>
      <c r="F14" s="167" t="s">
        <v>49</v>
      </c>
      <c r="G14" s="167"/>
      <c r="H14" s="167"/>
      <c r="I14" s="167"/>
      <c r="J14" s="167" t="s">
        <v>50</v>
      </c>
      <c r="K14" s="167"/>
      <c r="L14" s="167"/>
      <c r="M14" s="19"/>
      <c r="N14" s="50"/>
    </row>
    <row r="15" spans="1:14" s="6" customFormat="1" ht="24.75" customHeight="1">
      <c r="A15" s="50"/>
      <c r="B15" s="19"/>
      <c r="C15" s="166"/>
      <c r="D15" s="166"/>
      <c r="E15" s="166"/>
      <c r="F15" s="167"/>
      <c r="G15" s="167"/>
      <c r="H15" s="167"/>
      <c r="I15" s="167"/>
      <c r="J15" s="167"/>
      <c r="K15" s="167"/>
      <c r="L15" s="167"/>
      <c r="M15" s="19"/>
      <c r="N15" s="50"/>
    </row>
    <row r="16" spans="1:14" s="5" customFormat="1" ht="8.25" customHeight="1">
      <c r="A16" s="51"/>
      <c r="B16" s="15"/>
      <c r="C16" s="64"/>
      <c r="D16" s="64"/>
      <c r="E16" s="64"/>
      <c r="F16" s="64"/>
      <c r="G16" s="63"/>
      <c r="H16" s="63"/>
      <c r="I16" s="63"/>
      <c r="J16" s="63"/>
      <c r="K16" s="63"/>
      <c r="L16" s="29"/>
      <c r="M16" s="15"/>
      <c r="N16" s="51"/>
    </row>
    <row r="17" spans="1:14" s="6" customFormat="1" ht="19.5" customHeight="1">
      <c r="A17" s="50"/>
      <c r="B17" s="19"/>
      <c r="C17" s="171" t="s">
        <v>4</v>
      </c>
      <c r="D17" s="171"/>
      <c r="E17" s="171"/>
      <c r="F17" s="171"/>
      <c r="G17" s="172" t="s">
        <v>29</v>
      </c>
      <c r="H17" s="172"/>
      <c r="I17" s="172"/>
      <c r="J17" s="172"/>
      <c r="K17" s="172"/>
      <c r="L17" s="14"/>
      <c r="M17" s="19"/>
      <c r="N17" s="50"/>
    </row>
    <row r="18" spans="1:14" s="6" customFormat="1" ht="19.5" customHeight="1">
      <c r="A18" s="50"/>
      <c r="B18" s="19"/>
      <c r="C18" s="171" t="s">
        <v>6</v>
      </c>
      <c r="D18" s="171"/>
      <c r="E18" s="171"/>
      <c r="F18" s="171"/>
      <c r="H18" s="173" t="s">
        <v>5</v>
      </c>
      <c r="I18" s="173"/>
      <c r="J18" s="174" t="s">
        <v>0</v>
      </c>
      <c r="K18" s="174"/>
      <c r="L18" s="10"/>
      <c r="M18" s="19"/>
      <c r="N18" s="50"/>
    </row>
    <row r="19" spans="1:14" s="6" customFormat="1" ht="19.5" customHeight="1">
      <c r="A19" s="50"/>
      <c r="B19" s="19"/>
      <c r="C19" s="171" t="s">
        <v>7</v>
      </c>
      <c r="D19" s="171"/>
      <c r="E19" s="171" t="s">
        <v>8</v>
      </c>
      <c r="F19" s="171"/>
      <c r="H19" s="171" t="s">
        <v>2</v>
      </c>
      <c r="I19" s="171"/>
      <c r="J19" s="171" t="s">
        <v>3</v>
      </c>
      <c r="K19" s="171"/>
      <c r="L19" s="9"/>
      <c r="M19" s="19"/>
      <c r="N19" s="50"/>
    </row>
    <row r="20" spans="1:13" s="5" customFormat="1" ht="19.5" customHeight="1">
      <c r="A20" s="51"/>
      <c r="B20" s="15"/>
      <c r="C20" s="116"/>
      <c r="D20" s="117">
        <v>1</v>
      </c>
      <c r="E20" s="116"/>
      <c r="F20" s="117">
        <v>1000</v>
      </c>
      <c r="G20" s="116"/>
      <c r="H20" s="116"/>
      <c r="I20" s="118">
        <v>24</v>
      </c>
      <c r="J20" s="168">
        <v>3.211</v>
      </c>
      <c r="K20" s="168"/>
      <c r="L20" s="65"/>
      <c r="M20" s="15"/>
    </row>
    <row r="21" spans="1:13" s="5" customFormat="1" ht="19.5" customHeight="1">
      <c r="A21" s="51"/>
      <c r="B21" s="15"/>
      <c r="C21" s="44"/>
      <c r="D21" s="48">
        <v>1001</v>
      </c>
      <c r="E21" s="44"/>
      <c r="F21" s="48">
        <v>4000</v>
      </c>
      <c r="G21" s="55"/>
      <c r="H21" s="55"/>
      <c r="I21" s="110">
        <v>36</v>
      </c>
      <c r="J21" s="170">
        <v>2.011</v>
      </c>
      <c r="K21" s="170"/>
      <c r="L21" s="66"/>
      <c r="M21" s="51"/>
    </row>
    <row r="22" spans="1:13" s="5" customFormat="1" ht="19.5" customHeight="1">
      <c r="A22" s="51"/>
      <c r="B22" s="15"/>
      <c r="C22" s="116"/>
      <c r="D22" s="117">
        <v>4001</v>
      </c>
      <c r="E22" s="116"/>
      <c r="F22" s="117">
        <v>50000</v>
      </c>
      <c r="G22" s="116"/>
      <c r="H22" s="116"/>
      <c r="I22" s="118">
        <v>54</v>
      </c>
      <c r="J22" s="168">
        <v>1.561</v>
      </c>
      <c r="K22" s="168"/>
      <c r="L22" s="65"/>
      <c r="M22" s="15"/>
    </row>
    <row r="23" spans="1:14" s="5" customFormat="1" ht="19.5" customHeight="1">
      <c r="A23" s="51"/>
      <c r="B23" s="15"/>
      <c r="C23" s="44"/>
      <c r="D23" s="48">
        <v>50001</v>
      </c>
      <c r="E23" s="44"/>
      <c r="F23" s="48">
        <v>300000</v>
      </c>
      <c r="G23" s="55"/>
      <c r="H23" s="55"/>
      <c r="I23" s="110">
        <v>102</v>
      </c>
      <c r="J23" s="170">
        <v>1.465</v>
      </c>
      <c r="K23" s="170"/>
      <c r="L23" s="66"/>
      <c r="M23" s="51"/>
      <c r="N23" s="51"/>
    </row>
    <row r="24" spans="1:13" s="5" customFormat="1" ht="19.5" customHeight="1">
      <c r="A24" s="51"/>
      <c r="B24" s="15"/>
      <c r="C24" s="116"/>
      <c r="D24" s="117">
        <v>300001</v>
      </c>
      <c r="E24" s="116"/>
      <c r="F24" s="117">
        <v>1000000</v>
      </c>
      <c r="G24" s="116"/>
      <c r="H24" s="116"/>
      <c r="I24" s="118">
        <v>132</v>
      </c>
      <c r="J24" s="168">
        <v>1.455</v>
      </c>
      <c r="K24" s="168"/>
      <c r="L24" s="65"/>
      <c r="M24" s="15"/>
    </row>
    <row r="25" spans="1:13" s="5" customFormat="1" ht="19.5" customHeight="1">
      <c r="A25" s="51"/>
      <c r="B25" s="15"/>
      <c r="C25" s="44"/>
      <c r="D25" s="48">
        <v>1000001</v>
      </c>
      <c r="E25" s="44"/>
      <c r="F25" s="48">
        <v>1500000</v>
      </c>
      <c r="G25" s="55"/>
      <c r="H25" s="55"/>
      <c r="I25" s="110">
        <v>612</v>
      </c>
      <c r="J25" s="170">
        <v>1.407</v>
      </c>
      <c r="K25" s="170"/>
      <c r="L25" s="66"/>
      <c r="M25" s="15"/>
    </row>
    <row r="26" spans="1:14" s="5" customFormat="1" ht="19.5" customHeight="1">
      <c r="A26" s="51"/>
      <c r="B26" s="15"/>
      <c r="C26" s="64"/>
      <c r="D26" s="64"/>
      <c r="E26" s="64"/>
      <c r="F26" s="64"/>
      <c r="G26" s="63"/>
      <c r="H26" s="63"/>
      <c r="I26" s="63"/>
      <c r="J26" s="63"/>
      <c r="K26" s="63"/>
      <c r="L26" s="29"/>
      <c r="M26" s="15"/>
      <c r="N26" s="51"/>
    </row>
    <row r="27" spans="1:14" s="5" customFormat="1" ht="32.25" customHeight="1">
      <c r="A27" s="51"/>
      <c r="B27" s="15"/>
      <c r="C27" s="169" t="s">
        <v>31</v>
      </c>
      <c r="D27" s="169"/>
      <c r="E27" s="169"/>
      <c r="F27" s="169"/>
      <c r="G27" s="169"/>
      <c r="H27" s="169"/>
      <c r="I27" s="169"/>
      <c r="J27" s="169"/>
      <c r="K27" s="169"/>
      <c r="L27" s="11"/>
      <c r="M27" s="15"/>
      <c r="N27" s="51"/>
    </row>
    <row r="28" spans="1:15" s="5" customFormat="1" ht="19.5" customHeight="1">
      <c r="A28" s="51"/>
      <c r="B28" s="15"/>
      <c r="C28" s="49"/>
      <c r="D28" s="44"/>
      <c r="E28" s="64"/>
      <c r="F28" s="64"/>
      <c r="G28" s="64"/>
      <c r="H28" s="64"/>
      <c r="I28" s="64"/>
      <c r="J28" s="64"/>
      <c r="K28" s="64"/>
      <c r="L28" s="75"/>
      <c r="M28" s="15"/>
      <c r="N28" s="51"/>
      <c r="O28" s="109"/>
    </row>
    <row r="29" spans="1:14" s="5" customFormat="1" ht="12.75" customHeight="1">
      <c r="A29" s="51"/>
      <c r="B29" s="15"/>
      <c r="C29" s="44"/>
      <c r="D29" s="44"/>
      <c r="E29" s="44"/>
      <c r="F29" s="44"/>
      <c r="G29" s="44"/>
      <c r="H29" s="44"/>
      <c r="I29" s="44"/>
      <c r="J29" s="44"/>
      <c r="K29" s="44"/>
      <c r="L29" s="15"/>
      <c r="M29" s="15"/>
      <c r="N29" s="51"/>
    </row>
    <row r="30" spans="1:14" s="19" customFormat="1" ht="6" customHeight="1" hidden="1" outlineLevel="1">
      <c r="A30" s="50"/>
      <c r="C30" s="25"/>
      <c r="D30" s="25"/>
      <c r="E30" s="25"/>
      <c r="F30" s="25"/>
      <c r="G30" s="25"/>
      <c r="H30" s="25"/>
      <c r="I30" s="25"/>
      <c r="J30" s="25"/>
      <c r="K30" s="25"/>
      <c r="L30" s="25"/>
      <c r="N30" s="50"/>
    </row>
    <row r="31" spans="1:14" s="13" customFormat="1" ht="54.75" customHeight="1" hidden="1" outlineLevel="1">
      <c r="A31" s="50"/>
      <c r="B31" s="32"/>
      <c r="C31" s="175" t="s">
        <v>39</v>
      </c>
      <c r="D31" s="175"/>
      <c r="E31" s="175"/>
      <c r="F31" s="175"/>
      <c r="G31" s="175"/>
      <c r="H31" s="175"/>
      <c r="I31" s="175"/>
      <c r="J31" s="175"/>
      <c r="K31" s="175"/>
      <c r="L31" s="33"/>
      <c r="N31" s="50"/>
    </row>
    <row r="32" spans="1:14" s="5" customFormat="1" ht="8.25" customHeight="1" hidden="1" outlineLevel="1">
      <c r="A32" s="51"/>
      <c r="B32" s="15"/>
      <c r="C32" s="26"/>
      <c r="D32" s="26"/>
      <c r="E32" s="15"/>
      <c r="F32" s="15"/>
      <c r="G32" s="15"/>
      <c r="H32" s="15"/>
      <c r="I32" s="15"/>
      <c r="J32" s="15"/>
      <c r="K32" s="15"/>
      <c r="L32" s="15"/>
      <c r="M32" s="15"/>
      <c r="N32" s="51"/>
    </row>
    <row r="33" spans="1:14" s="5" customFormat="1" ht="12.75" customHeight="1" hidden="1" outlineLevel="1">
      <c r="A33" s="51"/>
      <c r="B33" s="15"/>
      <c r="C33" s="15" t="s">
        <v>38</v>
      </c>
      <c r="D33" s="15"/>
      <c r="E33" s="15"/>
      <c r="F33" s="15"/>
      <c r="G33" s="15"/>
      <c r="H33" s="15"/>
      <c r="I33" s="15"/>
      <c r="J33" s="15"/>
      <c r="K33" s="15"/>
      <c r="L33" s="15"/>
      <c r="M33" s="15"/>
      <c r="N33" s="51"/>
    </row>
    <row r="34" spans="1:14" s="5" customFormat="1" ht="15" customHeight="1" hidden="1" outlineLevel="1">
      <c r="A34" s="51"/>
      <c r="B34" s="15"/>
      <c r="C34" s="26"/>
      <c r="D34" s="26"/>
      <c r="E34" s="28" t="s">
        <v>14</v>
      </c>
      <c r="F34" s="28"/>
      <c r="G34" s="29"/>
      <c r="H34" s="29"/>
      <c r="I34" s="29"/>
      <c r="J34" s="29"/>
      <c r="K34" s="29"/>
      <c r="L34" s="29"/>
      <c r="M34" s="15"/>
      <c r="N34" s="51"/>
    </row>
    <row r="35" spans="1:14" s="5" customFormat="1" ht="12.75" customHeight="1" hidden="1" outlineLevel="1">
      <c r="A35" s="51"/>
      <c r="B35" s="15"/>
      <c r="C35" s="15" t="s">
        <v>15</v>
      </c>
      <c r="D35" s="15"/>
      <c r="E35" s="15"/>
      <c r="F35" s="15"/>
      <c r="G35" s="29"/>
      <c r="H35" s="29"/>
      <c r="I35" s="29"/>
      <c r="J35" s="29"/>
      <c r="K35" s="29"/>
      <c r="L35" s="29"/>
      <c r="M35" s="15"/>
      <c r="N35" s="51"/>
    </row>
    <row r="36" spans="1:14" s="5" customFormat="1" ht="8.25" customHeight="1" hidden="1" outlineLevel="1">
      <c r="A36" s="51"/>
      <c r="B36" s="15"/>
      <c r="C36" s="30"/>
      <c r="D36" s="30"/>
      <c r="E36" s="30"/>
      <c r="F36" s="30"/>
      <c r="G36" s="29"/>
      <c r="H36" s="29"/>
      <c r="I36" s="29"/>
      <c r="J36" s="29"/>
      <c r="K36" s="29"/>
      <c r="L36" s="29"/>
      <c r="M36" s="15"/>
      <c r="N36" s="51"/>
    </row>
    <row r="37" spans="1:14" s="6" customFormat="1" ht="12.75" customHeight="1" hidden="1" outlineLevel="1">
      <c r="A37" s="50"/>
      <c r="B37" s="19"/>
      <c r="C37" s="176" t="s">
        <v>4</v>
      </c>
      <c r="D37" s="176"/>
      <c r="E37" s="176"/>
      <c r="F37" s="176"/>
      <c r="G37" s="177" t="s">
        <v>29</v>
      </c>
      <c r="H37" s="177"/>
      <c r="I37" s="177"/>
      <c r="J37" s="177"/>
      <c r="K37" s="177"/>
      <c r="L37" s="14"/>
      <c r="M37" s="19"/>
      <c r="N37" s="50"/>
    </row>
    <row r="38" spans="1:14" s="6" customFormat="1" ht="11.25" customHeight="1" hidden="1" outlineLevel="1">
      <c r="A38" s="50"/>
      <c r="B38" s="19"/>
      <c r="C38" s="176" t="s">
        <v>6</v>
      </c>
      <c r="D38" s="176"/>
      <c r="E38" s="176"/>
      <c r="F38" s="176"/>
      <c r="G38" s="178" t="s">
        <v>5</v>
      </c>
      <c r="H38" s="178"/>
      <c r="I38" s="178"/>
      <c r="J38" s="179" t="s">
        <v>0</v>
      </c>
      <c r="K38" s="179"/>
      <c r="L38" s="10"/>
      <c r="M38" s="19"/>
      <c r="N38" s="50"/>
    </row>
    <row r="39" spans="1:14" s="6" customFormat="1" ht="13.5" customHeight="1" hidden="1" outlineLevel="1">
      <c r="A39" s="50"/>
      <c r="B39" s="19"/>
      <c r="C39" s="176" t="s">
        <v>7</v>
      </c>
      <c r="D39" s="176"/>
      <c r="E39" s="176" t="s">
        <v>8</v>
      </c>
      <c r="F39" s="176"/>
      <c r="G39" s="176" t="s">
        <v>2</v>
      </c>
      <c r="H39" s="176"/>
      <c r="I39" s="176"/>
      <c r="J39" s="176" t="s">
        <v>3</v>
      </c>
      <c r="K39" s="176"/>
      <c r="L39" s="9"/>
      <c r="M39" s="19"/>
      <c r="N39" s="50"/>
    </row>
    <row r="40" spans="1:15" s="5" customFormat="1" ht="19.5" customHeight="1" hidden="1" outlineLevel="1">
      <c r="A40" s="51"/>
      <c r="B40" s="15"/>
      <c r="C40" s="15"/>
      <c r="D40" s="16">
        <v>1</v>
      </c>
      <c r="E40" s="15"/>
      <c r="F40" s="16">
        <v>1000</v>
      </c>
      <c r="G40" s="17"/>
      <c r="H40" s="17"/>
      <c r="I40" s="88">
        <f>0.9*12</f>
        <v>10.8</v>
      </c>
      <c r="J40" s="150">
        <v>2.4935</v>
      </c>
      <c r="K40" s="150"/>
      <c r="L40" s="115"/>
      <c r="M40" s="15"/>
      <c r="N40" s="150"/>
      <c r="O40" s="150"/>
    </row>
    <row r="41" spans="1:14" s="5" customFormat="1" ht="19.5" customHeight="1" hidden="1" outlineLevel="1">
      <c r="A41" s="51"/>
      <c r="B41" s="15"/>
      <c r="C41" s="15"/>
      <c r="D41" s="16">
        <v>1001</v>
      </c>
      <c r="E41" s="15"/>
      <c r="F41" s="16">
        <v>4000</v>
      </c>
      <c r="G41" s="17"/>
      <c r="H41" s="17"/>
      <c r="I41" s="89">
        <f>1.8*12</f>
        <v>21.6</v>
      </c>
      <c r="J41" s="150">
        <v>1.4229</v>
      </c>
      <c r="K41" s="150"/>
      <c r="L41" s="115"/>
      <c r="M41" s="15"/>
      <c r="N41" s="51"/>
    </row>
    <row r="42" spans="1:14" s="5" customFormat="1" ht="19.5" customHeight="1" hidden="1" outlineLevel="1">
      <c r="A42" s="51"/>
      <c r="B42" s="15"/>
      <c r="C42" s="15"/>
      <c r="D42" s="16">
        <v>4001</v>
      </c>
      <c r="E42" s="15"/>
      <c r="F42" s="16">
        <v>50000</v>
      </c>
      <c r="G42" s="17"/>
      <c r="H42" s="17"/>
      <c r="I42" s="89">
        <f>2.7*12</f>
        <v>32.400000000000006</v>
      </c>
      <c r="J42" s="150">
        <v>1.0214</v>
      </c>
      <c r="K42" s="150"/>
      <c r="L42" s="115"/>
      <c r="M42" s="15"/>
      <c r="N42" s="51"/>
    </row>
    <row r="43" spans="1:14" s="5" customFormat="1" ht="19.5" customHeight="1" hidden="1" outlineLevel="1">
      <c r="A43" s="51"/>
      <c r="B43" s="15"/>
      <c r="C43" s="15"/>
      <c r="D43" s="16">
        <v>50001</v>
      </c>
      <c r="E43" s="15"/>
      <c r="F43" s="16">
        <v>300000</v>
      </c>
      <c r="G43" s="17"/>
      <c r="H43" s="17"/>
      <c r="I43" s="89">
        <f>6.3*12</f>
        <v>75.6</v>
      </c>
      <c r="J43" s="150">
        <v>0.9358</v>
      </c>
      <c r="K43" s="150"/>
      <c r="L43" s="115"/>
      <c r="M43" s="15"/>
      <c r="N43" s="51"/>
    </row>
    <row r="44" spans="1:14" s="5" customFormat="1" ht="19.5" customHeight="1" hidden="1" outlineLevel="1">
      <c r="A44" s="51"/>
      <c r="B44" s="15"/>
      <c r="C44" s="15"/>
      <c r="D44" s="16">
        <v>300001</v>
      </c>
      <c r="E44" s="15"/>
      <c r="F44" s="16">
        <v>1000000</v>
      </c>
      <c r="G44" s="17"/>
      <c r="H44" s="17"/>
      <c r="I44" s="89">
        <f>8.1*12</f>
        <v>97.19999999999999</v>
      </c>
      <c r="J44" s="150">
        <v>0.9269</v>
      </c>
      <c r="K44" s="150"/>
      <c r="L44" s="115"/>
      <c r="M44" s="15"/>
      <c r="N44" s="51"/>
    </row>
    <row r="45" spans="1:14" s="5" customFormat="1" ht="19.5" customHeight="1" hidden="1" outlineLevel="1">
      <c r="A45" s="51"/>
      <c r="B45" s="15"/>
      <c r="C45" s="15"/>
      <c r="D45" s="16">
        <v>1000001</v>
      </c>
      <c r="E45" s="15"/>
      <c r="F45" s="16">
        <v>1500000</v>
      </c>
      <c r="G45" s="17"/>
      <c r="H45" s="17"/>
      <c r="I45" s="89">
        <f>44.1*12</f>
        <v>529.2</v>
      </c>
      <c r="J45" s="150">
        <v>0.8841</v>
      </c>
      <c r="K45" s="150"/>
      <c r="L45" s="115"/>
      <c r="M45" s="15"/>
      <c r="N45" s="51"/>
    </row>
    <row r="46" spans="1:14" s="5" customFormat="1" ht="4.5" customHeight="1" hidden="1" outlineLevel="1">
      <c r="A46" s="51"/>
      <c r="B46" s="15"/>
      <c r="C46" s="30"/>
      <c r="D46" s="30"/>
      <c r="E46" s="30"/>
      <c r="F46" s="30"/>
      <c r="G46" s="29"/>
      <c r="H46" s="29"/>
      <c r="I46" s="29"/>
      <c r="J46" s="29"/>
      <c r="K46" s="29"/>
      <c r="L46" s="29"/>
      <c r="M46" s="15"/>
      <c r="N46" s="51"/>
    </row>
    <row r="47" spans="1:14" s="5" customFormat="1" ht="3.75" customHeight="1" hidden="1" outlineLevel="1">
      <c r="A47" s="51"/>
      <c r="B47" s="15"/>
      <c r="C47" s="15"/>
      <c r="D47" s="15"/>
      <c r="E47" s="15"/>
      <c r="F47" s="15"/>
      <c r="G47" s="15"/>
      <c r="H47" s="15"/>
      <c r="I47" s="15"/>
      <c r="J47" s="15"/>
      <c r="K47" s="15"/>
      <c r="L47" s="15"/>
      <c r="M47" s="15"/>
      <c r="N47" s="51"/>
    </row>
    <row r="48" spans="1:14" s="5" customFormat="1" ht="12" customHeight="1" hidden="1" outlineLevel="1">
      <c r="A48" s="51"/>
      <c r="B48" s="15"/>
      <c r="C48" s="180" t="s">
        <v>31</v>
      </c>
      <c r="D48" s="180"/>
      <c r="E48" s="180"/>
      <c r="F48" s="180"/>
      <c r="G48" s="180"/>
      <c r="H48" s="180"/>
      <c r="I48" s="180"/>
      <c r="J48" s="180"/>
      <c r="K48" s="180"/>
      <c r="L48" s="11"/>
      <c r="M48" s="15"/>
      <c r="N48" s="51"/>
    </row>
    <row r="49" spans="1:14" s="5" customFormat="1" ht="21" customHeight="1" collapsed="1">
      <c r="A49" s="51"/>
      <c r="B49" s="15"/>
      <c r="C49" s="15"/>
      <c r="D49" s="15"/>
      <c r="E49" s="15"/>
      <c r="F49" s="15"/>
      <c r="G49" s="15"/>
      <c r="H49" s="15"/>
      <c r="I49" s="15"/>
      <c r="J49" s="15"/>
      <c r="K49" s="15"/>
      <c r="L49" s="15"/>
      <c r="M49" s="15"/>
      <c r="N49" s="51"/>
    </row>
    <row r="50" spans="1:14" s="13" customFormat="1" ht="39.75" customHeight="1">
      <c r="A50" s="50"/>
      <c r="B50" s="141"/>
      <c r="C50" s="151" t="s">
        <v>44</v>
      </c>
      <c r="D50" s="152"/>
      <c r="E50" s="152"/>
      <c r="F50" s="152"/>
      <c r="G50" s="152"/>
      <c r="H50" s="152"/>
      <c r="I50" s="152"/>
      <c r="J50" s="152"/>
      <c r="K50" s="152"/>
      <c r="L50" s="142"/>
      <c r="M50" s="141"/>
      <c r="N50" s="50"/>
    </row>
    <row r="51" spans="1:14" s="5" customFormat="1" ht="12.75" customHeight="1">
      <c r="A51" s="51"/>
      <c r="B51" s="15"/>
      <c r="C51" s="7"/>
      <c r="D51" s="7"/>
      <c r="E51" s="44"/>
      <c r="F51" s="44"/>
      <c r="G51" s="44"/>
      <c r="H51" s="44"/>
      <c r="I51" s="44"/>
      <c r="J51" s="44"/>
      <c r="K51" s="44"/>
      <c r="L51" s="44"/>
      <c r="M51" s="15"/>
      <c r="N51" s="51"/>
    </row>
    <row r="52" spans="1:14" s="5" customFormat="1" ht="17.25">
      <c r="A52" s="51"/>
      <c r="B52" s="15"/>
      <c r="C52" s="44" t="s">
        <v>40</v>
      </c>
      <c r="D52" s="44"/>
      <c r="E52" s="44"/>
      <c r="F52" s="44"/>
      <c r="G52" s="44"/>
      <c r="H52" s="44"/>
      <c r="I52" s="44"/>
      <c r="J52" s="44"/>
      <c r="K52" s="44"/>
      <c r="L52" s="44"/>
      <c r="M52" s="15"/>
      <c r="N52" s="51"/>
    </row>
    <row r="53" spans="1:14" s="6" customFormat="1" ht="39.75" customHeight="1">
      <c r="A53" s="50"/>
      <c r="B53" s="19"/>
      <c r="C53" s="166" t="s">
        <v>16</v>
      </c>
      <c r="D53" s="166"/>
      <c r="E53" s="166"/>
      <c r="F53" s="167" t="s">
        <v>46</v>
      </c>
      <c r="G53" s="167"/>
      <c r="H53" s="167"/>
      <c r="I53" s="167"/>
      <c r="J53" s="167" t="s">
        <v>47</v>
      </c>
      <c r="K53" s="167"/>
      <c r="L53" s="167"/>
      <c r="M53" s="67"/>
      <c r="N53" s="50"/>
    </row>
    <row r="54" spans="1:14" s="5" customFormat="1" ht="5.25" customHeight="1">
      <c r="A54" s="51"/>
      <c r="B54" s="15"/>
      <c r="C54" s="44"/>
      <c r="D54" s="44"/>
      <c r="E54" s="44"/>
      <c r="F54" s="44"/>
      <c r="G54" s="44"/>
      <c r="H54" s="44"/>
      <c r="I54" s="44"/>
      <c r="J54" s="44"/>
      <c r="K54" s="44"/>
      <c r="L54" s="44"/>
      <c r="M54" s="15"/>
      <c r="N54" s="51"/>
    </row>
    <row r="55" spans="1:14" s="6" customFormat="1" ht="18" customHeight="1">
      <c r="A55" s="50"/>
      <c r="B55" s="19"/>
      <c r="C55" s="171" t="s">
        <v>4</v>
      </c>
      <c r="D55" s="171"/>
      <c r="E55" s="171"/>
      <c r="F55" s="171"/>
      <c r="G55" s="172"/>
      <c r="H55" s="172"/>
      <c r="I55" s="172"/>
      <c r="J55" s="172"/>
      <c r="K55" s="172"/>
      <c r="L55" s="46"/>
      <c r="M55" s="19"/>
      <c r="N55" s="50"/>
    </row>
    <row r="56" spans="1:14" s="6" customFormat="1" ht="18" customHeight="1">
      <c r="A56" s="50"/>
      <c r="B56" s="19"/>
      <c r="C56" s="171" t="s">
        <v>6</v>
      </c>
      <c r="D56" s="171"/>
      <c r="E56" s="171"/>
      <c r="F56" s="171"/>
      <c r="H56" s="173" t="s">
        <v>5</v>
      </c>
      <c r="I56" s="173"/>
      <c r="J56" s="174" t="s">
        <v>0</v>
      </c>
      <c r="K56" s="174"/>
      <c r="L56" s="47"/>
      <c r="M56" s="19"/>
      <c r="N56" s="50"/>
    </row>
    <row r="57" spans="1:14" s="6" customFormat="1" ht="18" customHeight="1">
      <c r="A57" s="50"/>
      <c r="B57" s="19"/>
      <c r="C57" s="171" t="s">
        <v>7</v>
      </c>
      <c r="D57" s="171"/>
      <c r="E57" s="171" t="s">
        <v>8</v>
      </c>
      <c r="F57" s="171"/>
      <c r="H57" s="171" t="s">
        <v>2</v>
      </c>
      <c r="I57" s="171"/>
      <c r="J57" s="171" t="s">
        <v>3</v>
      </c>
      <c r="K57" s="171"/>
      <c r="L57" s="45"/>
      <c r="M57" s="19"/>
      <c r="N57" s="50"/>
    </row>
    <row r="58" spans="1:13" s="5" customFormat="1" ht="19.5" customHeight="1">
      <c r="A58" s="51"/>
      <c r="B58" s="15"/>
      <c r="C58" s="116"/>
      <c r="D58" s="117">
        <v>1</v>
      </c>
      <c r="E58" s="116"/>
      <c r="F58" s="117">
        <v>1500000</v>
      </c>
      <c r="G58" s="119"/>
      <c r="H58" s="119"/>
      <c r="I58" s="119">
        <v>0</v>
      </c>
      <c r="J58" s="181">
        <v>0.54</v>
      </c>
      <c r="K58" s="181"/>
      <c r="L58" s="70"/>
      <c r="M58" s="34"/>
    </row>
    <row r="59" spans="1:13" s="5" customFormat="1" ht="19.5" customHeight="1">
      <c r="A59" s="51"/>
      <c r="B59" s="15"/>
      <c r="C59" s="44"/>
      <c r="D59" s="48">
        <v>1500001</v>
      </c>
      <c r="E59" s="44"/>
      <c r="F59" s="48">
        <v>2000000</v>
      </c>
      <c r="G59" s="182">
        <v>4134.5</v>
      </c>
      <c r="H59" s="182">
        <v>2000000</v>
      </c>
      <c r="I59" s="182">
        <v>4386.8</v>
      </c>
      <c r="J59" s="170">
        <v>0.264</v>
      </c>
      <c r="K59" s="170"/>
      <c r="L59" s="68"/>
      <c r="M59" s="34"/>
    </row>
    <row r="60" spans="1:13" s="5" customFormat="1" ht="19.5" customHeight="1">
      <c r="A60" s="51"/>
      <c r="B60" s="15"/>
      <c r="C60" s="116"/>
      <c r="D60" s="117">
        <v>2000001</v>
      </c>
      <c r="E60" s="116"/>
      <c r="F60" s="117">
        <v>10000000</v>
      </c>
      <c r="G60" s="183">
        <v>5378.29</v>
      </c>
      <c r="H60" s="183">
        <v>10000000</v>
      </c>
      <c r="I60" s="183">
        <v>5298.97</v>
      </c>
      <c r="J60" s="168">
        <v>0.202</v>
      </c>
      <c r="K60" s="168"/>
      <c r="L60" s="68"/>
      <c r="M60" s="34"/>
    </row>
    <row r="61" spans="1:13" s="5" customFormat="1" ht="19.5" customHeight="1">
      <c r="A61" s="51"/>
      <c r="B61" s="15"/>
      <c r="C61" s="44"/>
      <c r="D61" s="48">
        <v>10000001</v>
      </c>
      <c r="E61" s="44"/>
      <c r="F61" s="48">
        <v>15000000</v>
      </c>
      <c r="G61" s="182">
        <v>8611.49</v>
      </c>
      <c r="H61" s="182">
        <v>15000000</v>
      </c>
      <c r="I61" s="182">
        <v>8347.78</v>
      </c>
      <c r="J61" s="170">
        <v>0.169</v>
      </c>
      <c r="K61" s="170"/>
      <c r="L61" s="68"/>
      <c r="M61" s="34"/>
    </row>
    <row r="62" spans="1:13" s="5" customFormat="1" ht="19.5" customHeight="1">
      <c r="A62" s="51"/>
      <c r="B62" s="15"/>
      <c r="C62" s="116"/>
      <c r="D62" s="117">
        <v>15000001</v>
      </c>
      <c r="E62" s="117"/>
      <c r="F62" s="117"/>
      <c r="G62" s="183">
        <v>13778.08</v>
      </c>
      <c r="H62" s="183">
        <v>100000000</v>
      </c>
      <c r="I62" s="183">
        <v>13691.52</v>
      </c>
      <c r="J62" s="168">
        <v>0.135</v>
      </c>
      <c r="K62" s="168"/>
      <c r="L62" s="69"/>
      <c r="M62" s="34"/>
    </row>
    <row r="63" spans="1:14" s="5" customFormat="1" ht="16.5" customHeight="1">
      <c r="A63" s="51"/>
      <c r="B63" s="15"/>
      <c r="C63" s="44"/>
      <c r="D63" s="44"/>
      <c r="E63" s="44"/>
      <c r="F63" s="44"/>
      <c r="G63" s="44"/>
      <c r="H63" s="44"/>
      <c r="I63" s="44"/>
      <c r="J63" s="44"/>
      <c r="K63" s="44"/>
      <c r="L63" s="44"/>
      <c r="M63" s="15"/>
      <c r="N63" s="51"/>
    </row>
    <row r="64" spans="1:14" s="5" customFormat="1" ht="15" customHeight="1">
      <c r="A64" s="51"/>
      <c r="B64" s="31"/>
      <c r="C64" s="49"/>
      <c r="D64" s="44"/>
      <c r="E64" s="44"/>
      <c r="F64" s="44"/>
      <c r="G64" s="44"/>
      <c r="H64" s="44"/>
      <c r="I64" s="44"/>
      <c r="J64" s="44"/>
      <c r="K64" s="44"/>
      <c r="L64" s="44"/>
      <c r="M64" s="44"/>
      <c r="N64" s="44"/>
    </row>
    <row r="65" spans="1:14" s="5" customFormat="1" ht="15" customHeight="1">
      <c r="A65" s="51"/>
      <c r="B65" s="15"/>
      <c r="C65" s="44"/>
      <c r="D65" s="44"/>
      <c r="E65" s="44"/>
      <c r="F65" s="44"/>
      <c r="G65" s="44"/>
      <c r="H65" s="44"/>
      <c r="I65" s="44"/>
      <c r="J65" s="44"/>
      <c r="K65" s="44"/>
      <c r="L65" s="44"/>
      <c r="M65" s="15"/>
      <c r="N65" s="51"/>
    </row>
    <row r="66" spans="1:14" s="5" customFormat="1" ht="20.25" customHeight="1">
      <c r="A66" s="51"/>
      <c r="B66" s="15"/>
      <c r="C66" s="44" t="s">
        <v>41</v>
      </c>
      <c r="D66" s="44"/>
      <c r="E66" s="44"/>
      <c r="F66" s="44"/>
      <c r="G66" s="44"/>
      <c r="H66" s="44"/>
      <c r="I66" s="44"/>
      <c r="J66" s="44"/>
      <c r="K66" s="44"/>
      <c r="L66" s="44"/>
      <c r="M66" s="15"/>
      <c r="N66" s="51"/>
    </row>
    <row r="67" spans="1:13" s="5" customFormat="1" ht="19.5" customHeight="1">
      <c r="A67" s="51"/>
      <c r="B67" s="15"/>
      <c r="C67" s="166" t="s">
        <v>17</v>
      </c>
      <c r="D67" s="166"/>
      <c r="E67" s="166"/>
      <c r="F67" s="57" t="s">
        <v>48</v>
      </c>
      <c r="G67" s="57"/>
      <c r="H67" s="57"/>
      <c r="I67" s="57"/>
      <c r="J67" s="57"/>
      <c r="K67" s="57"/>
      <c r="L67" s="57"/>
      <c r="M67" s="15"/>
    </row>
    <row r="68" spans="1:13" s="5" customFormat="1" ht="19.5" customHeight="1">
      <c r="A68" s="51"/>
      <c r="B68" s="15"/>
      <c r="C68" s="166"/>
      <c r="D68" s="166"/>
      <c r="E68" s="166"/>
      <c r="F68" s="57" t="s">
        <v>18</v>
      </c>
      <c r="G68" s="57"/>
      <c r="H68" s="57"/>
      <c r="I68" s="57"/>
      <c r="J68" s="57"/>
      <c r="K68" s="57"/>
      <c r="L68" s="57"/>
      <c r="M68" s="15"/>
    </row>
    <row r="69" spans="1:13" s="5" customFormat="1" ht="6.75" customHeight="1">
      <c r="A69" s="51"/>
      <c r="B69" s="15"/>
      <c r="C69" s="44"/>
      <c r="D69" s="44"/>
      <c r="E69" s="44"/>
      <c r="F69" s="44"/>
      <c r="G69" s="44"/>
      <c r="H69" s="44"/>
      <c r="I69" s="44"/>
      <c r="J69" s="44"/>
      <c r="K69" s="44"/>
      <c r="L69" s="44"/>
      <c r="M69" s="15"/>
    </row>
    <row r="70" spans="1:13" s="6" customFormat="1" ht="18" customHeight="1">
      <c r="A70" s="50"/>
      <c r="B70" s="19"/>
      <c r="C70" s="171" t="s">
        <v>51</v>
      </c>
      <c r="D70" s="171"/>
      <c r="E70" s="171"/>
      <c r="F70" s="171"/>
      <c r="G70" s="172" t="s">
        <v>29</v>
      </c>
      <c r="H70" s="172"/>
      <c r="I70" s="172"/>
      <c r="J70" s="172"/>
      <c r="K70" s="172"/>
      <c r="L70" s="46"/>
      <c r="M70" s="19"/>
    </row>
    <row r="71" spans="1:13" s="6" customFormat="1" ht="18" customHeight="1">
      <c r="A71" s="50"/>
      <c r="B71" s="19"/>
      <c r="C71" s="171" t="s">
        <v>52</v>
      </c>
      <c r="D71" s="171"/>
      <c r="E71" s="171"/>
      <c r="F71" s="171"/>
      <c r="H71" s="173" t="s">
        <v>5</v>
      </c>
      <c r="I71" s="173"/>
      <c r="J71" s="174" t="s">
        <v>9</v>
      </c>
      <c r="K71" s="174"/>
      <c r="L71" s="47"/>
      <c r="M71" s="19"/>
    </row>
    <row r="72" spans="1:13" s="6" customFormat="1" ht="18" customHeight="1">
      <c r="A72" s="50"/>
      <c r="B72" s="19"/>
      <c r="C72" s="171" t="s">
        <v>7</v>
      </c>
      <c r="D72" s="171"/>
      <c r="E72" s="171" t="s">
        <v>8</v>
      </c>
      <c r="F72" s="171"/>
      <c r="H72" s="171" t="s">
        <v>2</v>
      </c>
      <c r="I72" s="171"/>
      <c r="J72" s="171" t="s">
        <v>1</v>
      </c>
      <c r="K72" s="171"/>
      <c r="L72" s="45"/>
      <c r="M72" s="19"/>
    </row>
    <row r="73" spans="1:13" s="5" customFormat="1" ht="19.5" customHeight="1">
      <c r="A73" s="51"/>
      <c r="B73" s="15"/>
      <c r="C73" s="116"/>
      <c r="D73" s="117">
        <v>1</v>
      </c>
      <c r="E73" s="116"/>
      <c r="F73" s="117">
        <v>833</v>
      </c>
      <c r="G73" s="120"/>
      <c r="H73" s="120"/>
      <c r="I73" s="119">
        <v>0</v>
      </c>
      <c r="J73" s="185">
        <v>16.35</v>
      </c>
      <c r="K73" s="185"/>
      <c r="L73" s="71"/>
      <c r="M73" s="34"/>
    </row>
    <row r="74" spans="1:13" s="5" customFormat="1" ht="19.5" customHeight="1">
      <c r="A74" s="51"/>
      <c r="B74" s="15"/>
      <c r="C74" s="44"/>
      <c r="D74" s="48">
        <v>834</v>
      </c>
      <c r="E74" s="44"/>
      <c r="F74" s="48">
        <v>1500</v>
      </c>
      <c r="G74" s="182">
        <v>5901.13</v>
      </c>
      <c r="H74" s="182">
        <v>1500</v>
      </c>
      <c r="I74" s="182">
        <v>6137.87</v>
      </c>
      <c r="J74" s="186">
        <v>9.27</v>
      </c>
      <c r="K74" s="186"/>
      <c r="L74" s="72"/>
      <c r="M74" s="34"/>
    </row>
    <row r="75" spans="1:13" s="5" customFormat="1" ht="19.5" customHeight="1">
      <c r="A75" s="51"/>
      <c r="B75" s="15"/>
      <c r="C75" s="116"/>
      <c r="D75" s="117">
        <v>1501</v>
      </c>
      <c r="E75" s="116"/>
      <c r="F75" s="117">
        <v>3000</v>
      </c>
      <c r="G75" s="183">
        <v>9497.31</v>
      </c>
      <c r="H75" s="183">
        <v>3000</v>
      </c>
      <c r="I75" s="183">
        <v>9402.15</v>
      </c>
      <c r="J75" s="185">
        <v>6.87</v>
      </c>
      <c r="K75" s="185"/>
      <c r="L75" s="71"/>
      <c r="M75" s="34"/>
    </row>
    <row r="76" spans="1:13" s="5" customFormat="1" ht="19.5" customHeight="1">
      <c r="A76" s="51"/>
      <c r="B76" s="15"/>
      <c r="C76" s="44"/>
      <c r="D76" s="48">
        <v>3001</v>
      </c>
      <c r="E76" s="44"/>
      <c r="F76" s="48">
        <v>5000</v>
      </c>
      <c r="G76" s="182">
        <v>12110.72</v>
      </c>
      <c r="H76" s="182">
        <v>5000</v>
      </c>
      <c r="I76" s="182">
        <v>11942.63</v>
      </c>
      <c r="J76" s="184">
        <v>6</v>
      </c>
      <c r="K76" s="184"/>
      <c r="L76" s="71"/>
      <c r="M76" s="34"/>
    </row>
    <row r="77" spans="1:14" s="5" customFormat="1" ht="19.5" customHeight="1">
      <c r="A77" s="51"/>
      <c r="B77" s="15"/>
      <c r="C77" s="116"/>
      <c r="D77" s="117">
        <v>5001</v>
      </c>
      <c r="E77" s="117"/>
      <c r="F77" s="117"/>
      <c r="G77" s="183">
        <v>15865.91</v>
      </c>
      <c r="H77" s="183">
        <v>30000</v>
      </c>
      <c r="I77" s="183">
        <v>15954.42</v>
      </c>
      <c r="J77" s="185">
        <v>5.25</v>
      </c>
      <c r="K77" s="185"/>
      <c r="L77" s="71"/>
      <c r="M77" s="34"/>
      <c r="N77" s="153"/>
    </row>
    <row r="78" spans="1:14" s="5" customFormat="1" ht="13.5" customHeight="1">
      <c r="A78" s="51"/>
      <c r="B78" s="15"/>
      <c r="C78" s="44"/>
      <c r="D78" s="44"/>
      <c r="E78" s="44"/>
      <c r="F78" s="44"/>
      <c r="G78" s="44"/>
      <c r="H78" s="44"/>
      <c r="I78" s="44"/>
      <c r="J78" s="44"/>
      <c r="K78" s="44"/>
      <c r="L78" s="44"/>
      <c r="M78" s="15"/>
      <c r="N78" s="153"/>
    </row>
    <row r="79" spans="1:14" s="5" customFormat="1" ht="15" customHeight="1">
      <c r="A79" s="51"/>
      <c r="B79" s="15"/>
      <c r="C79" s="49"/>
      <c r="D79" s="44"/>
      <c r="E79" s="44"/>
      <c r="F79" s="44"/>
      <c r="G79" s="44"/>
      <c r="H79" s="44"/>
      <c r="I79" s="44"/>
      <c r="J79" s="44"/>
      <c r="K79" s="44"/>
      <c r="L79" s="44"/>
      <c r="M79" s="15"/>
      <c r="N79" s="153"/>
    </row>
    <row r="80" spans="1:14" s="5" customFormat="1" ht="17.25" customHeight="1">
      <c r="A80" s="51"/>
      <c r="B80" s="15"/>
      <c r="C80" s="49"/>
      <c r="D80" s="49"/>
      <c r="E80" s="49"/>
      <c r="F80" s="49"/>
      <c r="G80" s="49"/>
      <c r="H80" s="49"/>
      <c r="I80" s="49"/>
      <c r="J80" s="49"/>
      <c r="K80" s="49"/>
      <c r="L80" s="49"/>
      <c r="M80" s="49"/>
      <c r="N80" s="153"/>
    </row>
    <row r="81" spans="1:14" s="37" customFormat="1" ht="11.25" customHeight="1">
      <c r="A81" s="52"/>
      <c r="B81" s="38"/>
      <c r="C81" s="39"/>
      <c r="D81" s="40"/>
      <c r="E81" s="40"/>
      <c r="F81" s="41"/>
      <c r="G81" s="41"/>
      <c r="H81" s="41"/>
      <c r="I81" s="42"/>
      <c r="J81" s="43"/>
      <c r="L81" s="38"/>
      <c r="M81" s="38"/>
      <c r="N81" s="153"/>
    </row>
    <row r="82" spans="1:14" s="13" customFormat="1" ht="33.75" customHeight="1">
      <c r="A82" s="50"/>
      <c r="B82" s="141"/>
      <c r="C82" s="151" t="s">
        <v>24</v>
      </c>
      <c r="D82" s="152"/>
      <c r="E82" s="152"/>
      <c r="F82" s="152"/>
      <c r="G82" s="152"/>
      <c r="H82" s="152"/>
      <c r="I82" s="152"/>
      <c r="J82" s="152"/>
      <c r="K82" s="152"/>
      <c r="L82" s="142"/>
      <c r="M82" s="141"/>
      <c r="N82" s="5"/>
    </row>
    <row r="83" spans="1:13" s="5" customFormat="1" ht="24" customHeight="1">
      <c r="A83" s="51"/>
      <c r="C83" s="154" t="s">
        <v>80</v>
      </c>
      <c r="D83" s="155"/>
      <c r="E83" s="155"/>
      <c r="F83" s="155"/>
      <c r="G83" s="155"/>
      <c r="H83" s="155"/>
      <c r="I83" s="155"/>
      <c r="J83" s="155"/>
      <c r="K83" s="155"/>
      <c r="L83" s="155"/>
      <c r="M83" s="155"/>
    </row>
    <row r="84" spans="1:13" s="5" customFormat="1" ht="34.5" customHeight="1">
      <c r="A84" s="51"/>
      <c r="C84" s="154" t="s">
        <v>81</v>
      </c>
      <c r="D84" s="154"/>
      <c r="E84" s="154"/>
      <c r="F84" s="154"/>
      <c r="G84" s="154"/>
      <c r="H84" s="154"/>
      <c r="I84" s="154"/>
      <c r="J84" s="154"/>
      <c r="K84" s="154"/>
      <c r="L84" s="154"/>
      <c r="M84" s="154"/>
    </row>
    <row r="85" spans="1:11" s="5" customFormat="1" ht="7.5" customHeight="1">
      <c r="A85" s="51"/>
      <c r="C85" s="56"/>
      <c r="D85" s="56"/>
      <c r="E85" s="56"/>
      <c r="F85" s="56"/>
      <c r="G85" s="56"/>
      <c r="H85" s="56"/>
      <c r="I85" s="56"/>
      <c r="J85" s="56"/>
      <c r="K85" s="44"/>
    </row>
    <row r="86" spans="1:12" s="20" customFormat="1" ht="19.5" customHeight="1">
      <c r="A86" s="53"/>
      <c r="C86" s="113"/>
      <c r="D86" s="113"/>
      <c r="E86" s="113"/>
      <c r="F86" s="189" t="s">
        <v>23</v>
      </c>
      <c r="G86" s="190"/>
      <c r="H86" s="191" t="s">
        <v>53</v>
      </c>
      <c r="I86" s="189"/>
      <c r="J86" s="190"/>
      <c r="K86" s="111"/>
      <c r="L86" s="24"/>
    </row>
    <row r="87" spans="1:12" s="35" customFormat="1" ht="67.5" customHeight="1">
      <c r="A87" s="54"/>
      <c r="C87" s="73"/>
      <c r="D87" s="76"/>
      <c r="F87" s="79" t="s">
        <v>26</v>
      </c>
      <c r="G87" s="78" t="s">
        <v>22</v>
      </c>
      <c r="H87" s="77" t="s">
        <v>54</v>
      </c>
      <c r="I87" s="79" t="s">
        <v>57</v>
      </c>
      <c r="J87" s="78" t="s">
        <v>58</v>
      </c>
      <c r="K87" s="105"/>
      <c r="L87" s="80"/>
    </row>
    <row r="88" spans="1:12" s="20" customFormat="1" ht="37.5" customHeight="1">
      <c r="A88" s="53"/>
      <c r="C88" s="131"/>
      <c r="D88" s="131"/>
      <c r="E88" s="124"/>
      <c r="F88" s="121" t="s">
        <v>61</v>
      </c>
      <c r="G88" s="122" t="s">
        <v>62</v>
      </c>
      <c r="H88" s="123" t="s">
        <v>65</v>
      </c>
      <c r="I88" s="121" t="s">
        <v>60</v>
      </c>
      <c r="J88" s="122" t="s">
        <v>59</v>
      </c>
      <c r="K88" s="112"/>
      <c r="L88" s="18"/>
    </row>
    <row r="89" spans="1:12" s="20" customFormat="1" ht="24.75" customHeight="1">
      <c r="A89" s="53"/>
      <c r="C89" s="49" t="s">
        <v>10</v>
      </c>
      <c r="D89" s="49"/>
      <c r="F89" s="90">
        <v>15</v>
      </c>
      <c r="G89" s="91"/>
      <c r="H89" s="92">
        <v>7</v>
      </c>
      <c r="I89" s="90">
        <f>H89*12</f>
        <v>84</v>
      </c>
      <c r="J89" s="93">
        <f>H89*12+2600</f>
        <v>2684</v>
      </c>
      <c r="K89" s="106"/>
      <c r="L89" s="94"/>
    </row>
    <row r="90" spans="1:12" s="20" customFormat="1" ht="24.75" customHeight="1">
      <c r="A90" s="53"/>
      <c r="C90" s="125" t="s">
        <v>12</v>
      </c>
      <c r="D90" s="125"/>
      <c r="E90" s="121"/>
      <c r="F90" s="126">
        <v>34</v>
      </c>
      <c r="G90" s="127"/>
      <c r="H90" s="128">
        <f>H89</f>
        <v>7</v>
      </c>
      <c r="I90" s="126">
        <f>I89</f>
        <v>84</v>
      </c>
      <c r="J90" s="129">
        <f>J89</f>
        <v>2684</v>
      </c>
      <c r="K90" s="106"/>
      <c r="L90" s="94"/>
    </row>
    <row r="91" spans="1:12" s="20" customFormat="1" ht="24.75" customHeight="1">
      <c r="A91" s="53"/>
      <c r="C91" s="49" t="s">
        <v>13</v>
      </c>
      <c r="D91" s="49"/>
      <c r="F91" s="90">
        <v>196</v>
      </c>
      <c r="G91" s="91"/>
      <c r="H91" s="92">
        <f>H90</f>
        <v>7</v>
      </c>
      <c r="I91" s="90">
        <v>321</v>
      </c>
      <c r="J91" s="93">
        <f>321+2600</f>
        <v>2921</v>
      </c>
      <c r="K91" s="106"/>
      <c r="L91" s="94"/>
    </row>
    <row r="92" spans="1:12" s="20" customFormat="1" ht="24.75" customHeight="1">
      <c r="A92" s="53"/>
      <c r="C92" s="192" t="s">
        <v>55</v>
      </c>
      <c r="D92" s="192"/>
      <c r="E92" s="121"/>
      <c r="F92" s="126">
        <v>350</v>
      </c>
      <c r="G92" s="129">
        <v>300</v>
      </c>
      <c r="H92" s="128">
        <f>H90</f>
        <v>7</v>
      </c>
      <c r="I92" s="126">
        <f>I91</f>
        <v>321</v>
      </c>
      <c r="J92" s="129">
        <f>321+2600</f>
        <v>2921</v>
      </c>
      <c r="K92" s="106"/>
      <c r="L92" s="94"/>
    </row>
    <row r="93" spans="1:12" s="20" customFormat="1" ht="24.75" customHeight="1">
      <c r="A93" s="53"/>
      <c r="C93" s="193" t="s">
        <v>19</v>
      </c>
      <c r="D93" s="193"/>
      <c r="F93" s="95">
        <v>350</v>
      </c>
      <c r="G93" s="96">
        <v>300</v>
      </c>
      <c r="H93" s="97">
        <f>H91</f>
        <v>7</v>
      </c>
      <c r="I93" s="95">
        <f>I91</f>
        <v>321</v>
      </c>
      <c r="J93" s="96">
        <f>J91</f>
        <v>2921</v>
      </c>
      <c r="K93" s="106"/>
      <c r="L93" s="94"/>
    </row>
    <row r="94" spans="1:12" s="20" customFormat="1" ht="24.75" customHeight="1">
      <c r="A94" s="53"/>
      <c r="C94" s="125" t="s">
        <v>20</v>
      </c>
      <c r="D94" s="145"/>
      <c r="E94" s="121"/>
      <c r="F94" s="126">
        <v>400</v>
      </c>
      <c r="G94" s="129">
        <v>300</v>
      </c>
      <c r="H94" s="128">
        <f aca="true" t="shared" si="0" ref="H94:J95">H93</f>
        <v>7</v>
      </c>
      <c r="I94" s="126">
        <f t="shared" si="0"/>
        <v>321</v>
      </c>
      <c r="J94" s="129">
        <f t="shared" si="0"/>
        <v>2921</v>
      </c>
      <c r="K94" s="106"/>
      <c r="L94" s="94"/>
    </row>
    <row r="95" spans="1:12" s="20" customFormat="1" ht="24.75" customHeight="1">
      <c r="A95" s="53"/>
      <c r="B95" s="22"/>
      <c r="C95" s="193" t="s">
        <v>21</v>
      </c>
      <c r="D95" s="193"/>
      <c r="F95" s="95">
        <v>420</v>
      </c>
      <c r="G95" s="96">
        <v>300</v>
      </c>
      <c r="H95" s="97">
        <f t="shared" si="0"/>
        <v>7</v>
      </c>
      <c r="I95" s="95">
        <f t="shared" si="0"/>
        <v>321</v>
      </c>
      <c r="J95" s="96">
        <f t="shared" si="0"/>
        <v>2921</v>
      </c>
      <c r="K95" s="106"/>
      <c r="L95" s="94"/>
    </row>
    <row r="96" spans="1:12" s="20" customFormat="1" ht="24.75" customHeight="1">
      <c r="A96" s="53"/>
      <c r="C96" s="146" t="s">
        <v>82</v>
      </c>
      <c r="D96" s="125"/>
      <c r="E96" s="121"/>
      <c r="F96" s="126">
        <v>490</v>
      </c>
      <c r="G96" s="129">
        <v>300</v>
      </c>
      <c r="H96" s="128">
        <f>H94</f>
        <v>7</v>
      </c>
      <c r="I96" s="126">
        <f>I94</f>
        <v>321</v>
      </c>
      <c r="J96" s="129">
        <f>J94</f>
        <v>2921</v>
      </c>
      <c r="K96" s="106"/>
      <c r="L96" s="94"/>
    </row>
    <row r="97" spans="1:12" s="20" customFormat="1" ht="24.75" customHeight="1">
      <c r="A97" s="53"/>
      <c r="C97" s="81" t="s">
        <v>33</v>
      </c>
      <c r="D97" s="81"/>
      <c r="F97" s="95">
        <v>1200</v>
      </c>
      <c r="G97" s="96">
        <v>380</v>
      </c>
      <c r="H97" s="97">
        <f>H96</f>
        <v>7</v>
      </c>
      <c r="I97" s="95">
        <f>I96</f>
        <v>321</v>
      </c>
      <c r="J97" s="96">
        <f>J96</f>
        <v>2921</v>
      </c>
      <c r="K97" s="106"/>
      <c r="L97" s="94"/>
    </row>
    <row r="98" spans="1:13" s="20" customFormat="1" ht="24.75" customHeight="1">
      <c r="A98" s="53"/>
      <c r="C98" s="195" t="s">
        <v>56</v>
      </c>
      <c r="D98" s="195"/>
      <c r="E98" s="121"/>
      <c r="F98" s="125"/>
      <c r="G98" s="130"/>
      <c r="H98" s="128">
        <v>3</v>
      </c>
      <c r="I98" s="126">
        <f>3*12</f>
        <v>36</v>
      </c>
      <c r="J98" s="129">
        <f>3*12</f>
        <v>36</v>
      </c>
      <c r="K98" s="49"/>
      <c r="L98" s="6"/>
      <c r="M98" s="21" t="s">
        <v>11</v>
      </c>
    </row>
    <row r="99" spans="1:13" s="20" customFormat="1" ht="12" customHeight="1">
      <c r="A99" s="53"/>
      <c r="C99" s="74"/>
      <c r="D99" s="74"/>
      <c r="E99" s="74"/>
      <c r="F99" s="74"/>
      <c r="G99" s="98"/>
      <c r="H99" s="98"/>
      <c r="I99" s="98"/>
      <c r="J99" s="74"/>
      <c r="K99" s="49"/>
      <c r="L99" s="6"/>
      <c r="M99" s="21"/>
    </row>
    <row r="100" spans="1:13" s="84" customFormat="1" ht="20.25" customHeight="1">
      <c r="A100" s="83"/>
      <c r="C100" s="196" t="s">
        <v>79</v>
      </c>
      <c r="D100" s="196"/>
      <c r="E100" s="196"/>
      <c r="F100" s="196"/>
      <c r="G100" s="196"/>
      <c r="H100" s="196"/>
      <c r="I100" s="196"/>
      <c r="J100" s="196"/>
      <c r="K100" s="196"/>
      <c r="L100" s="8"/>
      <c r="M100" s="85"/>
    </row>
    <row r="101" spans="1:13" s="6" customFormat="1" ht="9" customHeight="1">
      <c r="A101" s="50"/>
      <c r="C101" s="196"/>
      <c r="D101" s="196"/>
      <c r="E101" s="196"/>
      <c r="F101" s="196"/>
      <c r="G101" s="196"/>
      <c r="H101" s="196"/>
      <c r="I101" s="196"/>
      <c r="J101" s="196"/>
      <c r="K101" s="196"/>
      <c r="L101" s="8"/>
      <c r="M101" s="82"/>
    </row>
    <row r="102" spans="1:11" s="74" customFormat="1" ht="18" customHeight="1">
      <c r="A102" s="81"/>
      <c r="C102" s="199" t="s">
        <v>63</v>
      </c>
      <c r="D102" s="199"/>
      <c r="E102" s="199"/>
      <c r="F102" s="199"/>
      <c r="G102" s="199"/>
      <c r="H102" s="199"/>
      <c r="I102" s="199"/>
      <c r="J102" s="199"/>
      <c r="K102" s="199"/>
    </row>
    <row r="103" spans="1:14" s="5" customFormat="1" ht="12.75" customHeight="1" outlineLevel="1">
      <c r="A103" s="51"/>
      <c r="C103" s="200" t="s">
        <v>66</v>
      </c>
      <c r="D103" s="200"/>
      <c r="E103" s="200"/>
      <c r="F103" s="200"/>
      <c r="G103" s="200"/>
      <c r="H103" s="200"/>
      <c r="I103" s="200"/>
      <c r="J103" s="200"/>
      <c r="K103" s="200"/>
      <c r="N103" s="103"/>
    </row>
    <row r="104" spans="1:14" s="5" customFormat="1" ht="17.25" customHeight="1">
      <c r="A104" s="51"/>
      <c r="C104" s="104"/>
      <c r="D104" s="103"/>
      <c r="E104" s="102"/>
      <c r="F104" s="102"/>
      <c r="G104" s="102"/>
      <c r="H104" s="102"/>
      <c r="I104" s="102"/>
      <c r="J104" s="102"/>
      <c r="K104" s="102"/>
      <c r="L104" s="102"/>
      <c r="M104" s="102"/>
      <c r="N104" s="103"/>
    </row>
    <row r="105" spans="1:14" s="62" customFormat="1" ht="33.75" customHeight="1">
      <c r="A105" s="60"/>
      <c r="B105" s="141"/>
      <c r="C105" s="151" t="s">
        <v>25</v>
      </c>
      <c r="D105" s="152"/>
      <c r="E105" s="152"/>
      <c r="F105" s="152"/>
      <c r="G105" s="152"/>
      <c r="H105" s="152"/>
      <c r="I105" s="152"/>
      <c r="J105" s="152"/>
      <c r="K105" s="152"/>
      <c r="L105" s="142"/>
      <c r="M105" s="141"/>
      <c r="N105" s="5"/>
    </row>
    <row r="106" spans="1:12" s="5" customFormat="1" ht="58.5" customHeight="1">
      <c r="A106" s="51"/>
      <c r="C106" s="194" t="s">
        <v>64</v>
      </c>
      <c r="D106" s="194"/>
      <c r="E106" s="194"/>
      <c r="F106" s="194"/>
      <c r="G106" s="194"/>
      <c r="H106" s="194"/>
      <c r="I106" s="194"/>
      <c r="J106" s="194"/>
      <c r="K106" s="194"/>
      <c r="L106" s="8"/>
    </row>
    <row r="107" spans="1:12" s="5" customFormat="1" ht="28.5" customHeight="1">
      <c r="A107" s="51"/>
      <c r="C107" s="114"/>
      <c r="E107" s="158" t="s">
        <v>68</v>
      </c>
      <c r="F107" s="159"/>
      <c r="G107" s="158" t="s">
        <v>69</v>
      </c>
      <c r="H107" s="159"/>
      <c r="I107" s="134" t="s">
        <v>70</v>
      </c>
      <c r="J107" s="114"/>
      <c r="K107" s="114"/>
      <c r="L107" s="8"/>
    </row>
    <row r="108" spans="1:12" s="5" customFormat="1" ht="27.75" customHeight="1">
      <c r="A108" s="51"/>
      <c r="C108" s="114"/>
      <c r="E108" s="160" t="s">
        <v>71</v>
      </c>
      <c r="F108" s="161"/>
      <c r="G108" s="156" t="s">
        <v>72</v>
      </c>
      <c r="H108" s="157"/>
      <c r="I108" s="132" t="s">
        <v>76</v>
      </c>
      <c r="J108" s="114"/>
      <c r="K108" s="114"/>
      <c r="L108" s="8"/>
    </row>
    <row r="109" spans="1:12" s="5" customFormat="1" ht="72" customHeight="1">
      <c r="A109" s="51"/>
      <c r="C109" s="114"/>
      <c r="E109" s="162"/>
      <c r="F109" s="163"/>
      <c r="G109" s="156" t="s">
        <v>75</v>
      </c>
      <c r="H109" s="157"/>
      <c r="I109" s="132" t="s">
        <v>77</v>
      </c>
      <c r="J109" s="114"/>
      <c r="K109" s="114"/>
      <c r="L109" s="8"/>
    </row>
    <row r="110" spans="1:12" s="5" customFormat="1" ht="40.5" customHeight="1">
      <c r="A110" s="51"/>
      <c r="C110" s="114"/>
      <c r="E110" s="187" t="s">
        <v>73</v>
      </c>
      <c r="F110" s="188"/>
      <c r="G110" s="197" t="s">
        <v>74</v>
      </c>
      <c r="H110" s="198"/>
      <c r="I110" s="133" t="s">
        <v>78</v>
      </c>
      <c r="J110" s="114"/>
      <c r="K110" s="114"/>
      <c r="L110" s="8"/>
    </row>
    <row r="111" spans="1:12" s="5" customFormat="1" ht="29.25" customHeight="1">
      <c r="A111" s="51"/>
      <c r="C111" s="114"/>
      <c r="E111" s="147"/>
      <c r="F111" s="147"/>
      <c r="G111" s="148"/>
      <c r="H111" s="148"/>
      <c r="I111" s="149"/>
      <c r="J111" s="114"/>
      <c r="K111" s="114"/>
      <c r="L111" s="8"/>
    </row>
    <row r="112" s="5" customFormat="1" ht="12" customHeight="1">
      <c r="A112" s="51"/>
    </row>
    <row r="113" spans="1:14" s="62" customFormat="1" ht="30.75" customHeight="1">
      <c r="A113" s="60"/>
      <c r="B113" s="141"/>
      <c r="C113" s="151" t="s">
        <v>27</v>
      </c>
      <c r="D113" s="152"/>
      <c r="E113" s="152"/>
      <c r="F113" s="152"/>
      <c r="G113" s="152"/>
      <c r="H113" s="152"/>
      <c r="I113" s="152"/>
      <c r="J113" s="152"/>
      <c r="K113" s="152"/>
      <c r="L113" s="142"/>
      <c r="M113" s="141"/>
      <c r="N113" s="61"/>
    </row>
    <row r="114" spans="1:3" s="5" customFormat="1" ht="24" customHeight="1">
      <c r="A114" s="51"/>
      <c r="C114" s="74" t="s">
        <v>32</v>
      </c>
    </row>
    <row r="115" s="5" customFormat="1" ht="7.5" customHeight="1">
      <c r="A115" s="51"/>
    </row>
    <row r="116" spans="1:14" s="13" customFormat="1" ht="30.75" customHeight="1" outlineLevel="1">
      <c r="A116" s="50"/>
      <c r="B116" s="141"/>
      <c r="C116" s="151" t="s">
        <v>35</v>
      </c>
      <c r="D116" s="152"/>
      <c r="E116" s="152"/>
      <c r="F116" s="152"/>
      <c r="G116" s="152"/>
      <c r="H116" s="152"/>
      <c r="I116" s="152"/>
      <c r="J116" s="152"/>
      <c r="K116" s="152"/>
      <c r="L116" s="142"/>
      <c r="M116" s="141"/>
      <c r="N116" s="5"/>
    </row>
    <row r="117" spans="1:12" s="5" customFormat="1" ht="39.75" customHeight="1" outlineLevel="1">
      <c r="A117" s="51"/>
      <c r="C117" s="194" t="s">
        <v>67</v>
      </c>
      <c r="D117" s="194"/>
      <c r="E117" s="194"/>
      <c r="F117" s="194"/>
      <c r="G117" s="194"/>
      <c r="H117" s="194"/>
      <c r="I117" s="194"/>
      <c r="J117" s="194"/>
      <c r="K117" s="194"/>
      <c r="L117" s="194"/>
    </row>
    <row r="118" spans="1:12" s="4" customFormat="1" ht="64.5" customHeight="1" outlineLevel="2">
      <c r="A118" s="58"/>
      <c r="C118" s="196"/>
      <c r="D118" s="196"/>
      <c r="E118" s="196"/>
      <c r="F118" s="196"/>
      <c r="G118" s="196"/>
      <c r="H118" s="196"/>
      <c r="I118" s="196"/>
      <c r="J118" s="196"/>
      <c r="K118" s="196"/>
      <c r="L118" s="59"/>
    </row>
    <row r="119" spans="1:14" s="4" customFormat="1" ht="23.25" customHeight="1" outlineLevel="1">
      <c r="A119" s="58"/>
      <c r="C119" s="59"/>
      <c r="D119" s="59"/>
      <c r="E119" s="59"/>
      <c r="F119" s="59"/>
      <c r="G119" s="59"/>
      <c r="H119" s="59"/>
      <c r="I119" s="59"/>
      <c r="J119" s="59"/>
      <c r="K119" s="59"/>
      <c r="L119" s="59"/>
      <c r="N119" s="153"/>
    </row>
    <row r="120" spans="1:14" s="4" customFormat="1" ht="23.25" customHeight="1" outlineLevel="1">
      <c r="A120" s="58"/>
      <c r="C120" s="59"/>
      <c r="D120" s="59"/>
      <c r="E120" s="59"/>
      <c r="F120" s="59"/>
      <c r="G120" s="59"/>
      <c r="H120" s="59"/>
      <c r="I120" s="59"/>
      <c r="J120" s="59"/>
      <c r="K120" s="59"/>
      <c r="L120" s="59"/>
      <c r="N120" s="153"/>
    </row>
    <row r="121" spans="1:14" s="27" customFormat="1" ht="10.5" customHeight="1">
      <c r="A121" s="51"/>
      <c r="B121" s="5"/>
      <c r="C121" s="6"/>
      <c r="D121" s="6"/>
      <c r="E121" s="6"/>
      <c r="F121" s="6"/>
      <c r="G121" s="6"/>
      <c r="H121" s="6"/>
      <c r="I121" s="6"/>
      <c r="J121" s="36"/>
      <c r="K121" s="86" t="s">
        <v>43</v>
      </c>
      <c r="L121" s="5"/>
      <c r="M121" s="5"/>
      <c r="N121" s="153"/>
    </row>
    <row r="122" spans="1:14" s="27" customFormat="1" ht="21" customHeight="1">
      <c r="A122" s="51"/>
      <c r="B122" s="5"/>
      <c r="C122" s="6"/>
      <c r="D122" s="6"/>
      <c r="E122" s="6"/>
      <c r="F122" s="6"/>
      <c r="G122" s="6"/>
      <c r="H122" s="6"/>
      <c r="I122" s="6"/>
      <c r="J122" s="6"/>
      <c r="K122" s="87" t="s">
        <v>84</v>
      </c>
      <c r="L122" s="5"/>
      <c r="M122" s="5"/>
      <c r="N122" s="153"/>
    </row>
    <row r="123" ht="15.75">
      <c r="L123" s="5"/>
    </row>
  </sheetData>
  <sheetProtection password="CC1F" sheet="1"/>
  <mergeCells count="109">
    <mergeCell ref="C106:K106"/>
    <mergeCell ref="C95:D95"/>
    <mergeCell ref="C98:D98"/>
    <mergeCell ref="C100:K100"/>
    <mergeCell ref="G110:H110"/>
    <mergeCell ref="C118:K118"/>
    <mergeCell ref="C117:L117"/>
    <mergeCell ref="C101:K101"/>
    <mergeCell ref="C102:K102"/>
    <mergeCell ref="C103:K103"/>
    <mergeCell ref="E110:F110"/>
    <mergeCell ref="F86:G86"/>
    <mergeCell ref="H86:J86"/>
    <mergeCell ref="C82:K82"/>
    <mergeCell ref="N1:N4"/>
    <mergeCell ref="C92:D92"/>
    <mergeCell ref="C93:D93"/>
    <mergeCell ref="G75:I75"/>
    <mergeCell ref="J75:K75"/>
    <mergeCell ref="G76:I76"/>
    <mergeCell ref="J76:K76"/>
    <mergeCell ref="G77:I77"/>
    <mergeCell ref="J77:K77"/>
    <mergeCell ref="C72:D72"/>
    <mergeCell ref="E72:F72"/>
    <mergeCell ref="H72:I72"/>
    <mergeCell ref="J72:K72"/>
    <mergeCell ref="J73:K73"/>
    <mergeCell ref="G74:I74"/>
    <mergeCell ref="J74:K74"/>
    <mergeCell ref="G62:I62"/>
    <mergeCell ref="J62:K62"/>
    <mergeCell ref="C67:E68"/>
    <mergeCell ref="C70:F70"/>
    <mergeCell ref="G70:K70"/>
    <mergeCell ref="C71:F71"/>
    <mergeCell ref="H71:I71"/>
    <mergeCell ref="J71:K71"/>
    <mergeCell ref="J58:K58"/>
    <mergeCell ref="G59:I59"/>
    <mergeCell ref="J59:K59"/>
    <mergeCell ref="G60:I60"/>
    <mergeCell ref="J60:K60"/>
    <mergeCell ref="G61:I61"/>
    <mergeCell ref="J61:K61"/>
    <mergeCell ref="C56:F56"/>
    <mergeCell ref="H56:I56"/>
    <mergeCell ref="J56:K56"/>
    <mergeCell ref="C57:D57"/>
    <mergeCell ref="E57:F57"/>
    <mergeCell ref="H57:I57"/>
    <mergeCell ref="J57:K57"/>
    <mergeCell ref="C48:K48"/>
    <mergeCell ref="C50:K50"/>
    <mergeCell ref="C53:E53"/>
    <mergeCell ref="F53:I53"/>
    <mergeCell ref="J53:L53"/>
    <mergeCell ref="C55:F55"/>
    <mergeCell ref="G55:K55"/>
    <mergeCell ref="J40:K40"/>
    <mergeCell ref="J41:K41"/>
    <mergeCell ref="J42:K42"/>
    <mergeCell ref="J43:K43"/>
    <mergeCell ref="J44:K44"/>
    <mergeCell ref="J45:K45"/>
    <mergeCell ref="C38:F38"/>
    <mergeCell ref="G38:I38"/>
    <mergeCell ref="J38:K38"/>
    <mergeCell ref="C39:D39"/>
    <mergeCell ref="E39:F39"/>
    <mergeCell ref="G39:I39"/>
    <mergeCell ref="J39:K39"/>
    <mergeCell ref="J22:K22"/>
    <mergeCell ref="J23:K23"/>
    <mergeCell ref="J24:K24"/>
    <mergeCell ref="J25:K25"/>
    <mergeCell ref="C31:K31"/>
    <mergeCell ref="C37:F37"/>
    <mergeCell ref="G37:K37"/>
    <mergeCell ref="N119:N122"/>
    <mergeCell ref="C17:F17"/>
    <mergeCell ref="G17:K17"/>
    <mergeCell ref="C18:F18"/>
    <mergeCell ref="H18:I18"/>
    <mergeCell ref="J18:K18"/>
    <mergeCell ref="C19:D19"/>
    <mergeCell ref="E19:F19"/>
    <mergeCell ref="H19:I19"/>
    <mergeCell ref="J19:K19"/>
    <mergeCell ref="E108:F109"/>
    <mergeCell ref="G107:H107"/>
    <mergeCell ref="C8:J8"/>
    <mergeCell ref="C11:K11"/>
    <mergeCell ref="C14:E15"/>
    <mergeCell ref="F14:I15"/>
    <mergeCell ref="J14:L15"/>
    <mergeCell ref="J20:K20"/>
    <mergeCell ref="C27:K27"/>
    <mergeCell ref="J21:K21"/>
    <mergeCell ref="N40:O40"/>
    <mergeCell ref="C105:K105"/>
    <mergeCell ref="C113:K113"/>
    <mergeCell ref="C116:K116"/>
    <mergeCell ref="N77:N81"/>
    <mergeCell ref="C83:M83"/>
    <mergeCell ref="C84:M84"/>
    <mergeCell ref="G108:H108"/>
    <mergeCell ref="G109:H109"/>
    <mergeCell ref="E107:F107"/>
  </mergeCells>
  <conditionalFormatting sqref="I73 D73:D77 E77 F73:F77 G70:H70 D58:D62 E62 G55:H55 G58:I58 F58:F62 G17:H17 D20:D25 F20:F25 C16:L16 C26:L26 G37:H37 D40:D45 F40:F45 G34:L36 C36:F36 C46:L46 I40:I45 F81:J81 E28:L28">
    <cfRule type="cellIs" priority="4" dxfId="0" operator="equal" stopIfTrue="1">
      <formula>"Zeile ausblenden"</formula>
    </cfRule>
  </conditionalFormatting>
  <conditionalFormatting sqref="I20:I25">
    <cfRule type="cellIs" priority="1" dxfId="0" operator="equal" stopIfTrue="1">
      <formula>"Zeile ausblenden"</formula>
    </cfRule>
  </conditionalFormatting>
  <printOptions horizontalCentered="1"/>
  <pageMargins left="0.5905511811023623" right="0.7874015748031497" top="0.5905511811023623" bottom="0.5905511811023623" header="0.4724409448818898" footer="0.31496062992125984"/>
  <pageSetup fitToHeight="0" fitToWidth="1" horizontalDpi="600" verticalDpi="600" orientation="portrait" paperSize="9" scale="58" r:id="rId2"/>
  <headerFooter>
    <oddHeader>&amp;R&amp;G</oddHeader>
    <oddFooter>&amp;L&amp;"Calibri,Standard"&amp;12&amp;K009AB1Stadtwerke Lindau (B) GmbH Co. KG - Auenstraße 12 - D-88131 Lindau (B)
Telefon: +49 (0) 8382.704.0 - Fax: +49 (0) 8382.704.277 - netz@sw-lindau.de - www.sw-lindau-netz.de&amp;R&amp;"-,Standard"&amp;K009AB1
&amp;12Seite &amp;P / 2</oddFooter>
  </headerFooter>
  <rowBreaks count="1" manualBreakCount="1">
    <brk id="81" max="1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DE-37022</dc:creator>
  <cp:keywords/>
  <dc:description/>
  <cp:lastModifiedBy>Billet, Michelle</cp:lastModifiedBy>
  <cp:lastPrinted>2020-12-18T10:40:05Z</cp:lastPrinted>
  <dcterms:created xsi:type="dcterms:W3CDTF">2007-08-31T10:15:25Z</dcterms:created>
  <dcterms:modified xsi:type="dcterms:W3CDTF">2020-12-18T10:40:51Z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 of Files">
    <vt:lpwstr>2020-03-15T11:48:49Z</vt:lpwstr>
  </property>
</Properties>
</file>